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APC0232PFS\Apoio_Fundos\FUNDOS ESTRUTURADOS\FIIs\Fundos\26. Arquivos Robô Site BTG\2022\02. Fevereiro\Excel\"/>
    </mc:Choice>
  </mc:AlternateContent>
  <xr:revisionPtr revIDLastSave="0" documentId="8_{5AC93740-FBDE-4F7D-A07D-C832513773ED}" xr6:coauthVersionLast="46" xr6:coauthVersionMax="46" xr10:uidLastSave="{00000000-0000-0000-0000-000000000000}"/>
  <bookViews>
    <workbookView xWindow="-120" yWindow="-120" windowWidth="20730" windowHeight="11160" xr2:uid="{5CF50539-5BBE-4645-9A6D-72934E51F55C}"/>
  </bookViews>
  <sheets>
    <sheet name="BP" sheetId="1" r:id="rId1"/>
    <sheet name="DRE" sheetId="2" r:id="rId2"/>
    <sheet name="Gerencial" sheetId="3" r:id="rId3"/>
  </sheets>
  <externalReferences>
    <externalReference r:id="rId4"/>
    <externalReference r:id="rId5"/>
    <externalReference r:id="rId6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BP!$C$1:$I$447</definedName>
    <definedName name="_xlnm.Print_Area" localSheetId="1">DRE!$C$1:$K$385</definedName>
    <definedName name="_xlnm.Print_Area" localSheetId="2">Gerencial!$A$1:$P$385</definedName>
    <definedName name="Z_19D83B2D_FE50_44AF_B046_D5B49A7B8F77_.wvu.PrintArea" localSheetId="1" hidden="1">DRE!$C$1:$K$444</definedName>
    <definedName name="Z_19D83B2D_FE50_44AF_B046_D5B49A7B8F77_.wvu.Rows" localSheetId="1" hidden="1">DRE!$428:$432,DRE!$435:$436</definedName>
    <definedName name="Z_26E92220_631B_4E37_B8D7_EE7F43763AC5_.wvu.PrintArea" localSheetId="1" hidden="1">DRE!$C$1:$K$444</definedName>
    <definedName name="Z_26E92220_631B_4E37_B8D7_EE7F43763AC5_.wvu.Rows" localSheetId="1" hidden="1">DRE!$428:$432,DRE!$435:$436</definedName>
    <definedName name="Z_68B69029_1323_49CD_B3DD_78B250188498_.wvu.PrintArea" localSheetId="1" hidden="1">DRE!$C$1:$K$444</definedName>
    <definedName name="Z_68B69029_1323_49CD_B3DD_78B250188498_.wvu.Rows" localSheetId="1" hidden="1">DRE!$428:$432,DRE!$435:$436</definedName>
    <definedName name="Z_A4982635_3F62_49E7_88DD_5D687D8BCB03_.wvu.PrintArea" localSheetId="1" hidden="1">DRE!$C$1:$K$444</definedName>
    <definedName name="Z_A4982635_3F62_49E7_88DD_5D687D8BCB03_.wvu.Rows" localSheetId="1" hidden="1">DRE!$428:$432,DRE!$435:$436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2" i="3" l="1"/>
  <c r="K382" i="3"/>
  <c r="J382" i="3"/>
  <c r="I382" i="3"/>
  <c r="H382" i="3"/>
  <c r="G382" i="3"/>
  <c r="F382" i="3"/>
  <c r="E382" i="3"/>
  <c r="J379" i="3"/>
  <c r="I379" i="3"/>
  <c r="H379" i="3"/>
  <c r="G379" i="3"/>
  <c r="F379" i="3"/>
  <c r="E379" i="3"/>
  <c r="L378" i="3"/>
  <c r="K378" i="3"/>
  <c r="J378" i="3"/>
  <c r="I378" i="3"/>
  <c r="H378" i="3"/>
  <c r="G378" i="3"/>
  <c r="F378" i="3"/>
  <c r="E378" i="3"/>
  <c r="P371" i="3"/>
  <c r="O371" i="3"/>
  <c r="N371" i="3"/>
  <c r="M371" i="3"/>
  <c r="P365" i="3"/>
  <c r="O365" i="3"/>
  <c r="N365" i="3"/>
  <c r="M365" i="3"/>
  <c r="L348" i="3"/>
  <c r="K348" i="3"/>
  <c r="J348" i="3"/>
  <c r="I348" i="3"/>
  <c r="H348" i="3"/>
  <c r="G348" i="3"/>
  <c r="F348" i="3"/>
  <c r="E348" i="3"/>
  <c r="L286" i="3"/>
  <c r="K286" i="3"/>
  <c r="J286" i="3"/>
  <c r="I286" i="3"/>
  <c r="H286" i="3"/>
  <c r="G286" i="3"/>
  <c r="F286" i="3"/>
  <c r="E286" i="3"/>
  <c r="E288" i="3" s="1"/>
  <c r="E293" i="3" s="1"/>
  <c r="E297" i="3" s="1"/>
  <c r="L211" i="3"/>
  <c r="K211" i="3"/>
  <c r="J211" i="3"/>
  <c r="I211" i="3"/>
  <c r="H211" i="3"/>
  <c r="G211" i="3"/>
  <c r="F211" i="3"/>
  <c r="E211" i="3"/>
  <c r="L170" i="3"/>
  <c r="K170" i="3"/>
  <c r="J170" i="3"/>
  <c r="I170" i="3"/>
  <c r="H170" i="3"/>
  <c r="G170" i="3"/>
  <c r="F170" i="3"/>
  <c r="E170" i="3"/>
  <c r="L148" i="3"/>
  <c r="L172" i="3" s="1"/>
  <c r="K148" i="3"/>
  <c r="K172" i="3" s="1"/>
  <c r="J148" i="3"/>
  <c r="J172" i="3" s="1"/>
  <c r="I148" i="3"/>
  <c r="I172" i="3" s="1"/>
  <c r="H148" i="3"/>
  <c r="H172" i="3" s="1"/>
  <c r="G148" i="3"/>
  <c r="G172" i="3" s="1"/>
  <c r="F148" i="3"/>
  <c r="F172" i="3" s="1"/>
  <c r="E148" i="3"/>
  <c r="E172" i="3" s="1"/>
  <c r="L114" i="3"/>
  <c r="L119" i="3" s="1"/>
  <c r="K114" i="3"/>
  <c r="K119" i="3" s="1"/>
  <c r="J114" i="3"/>
  <c r="J119" i="3" s="1"/>
  <c r="I114" i="3"/>
  <c r="I119" i="3" s="1"/>
  <c r="H114" i="3"/>
  <c r="H119" i="3" s="1"/>
  <c r="G114" i="3"/>
  <c r="G119" i="3" s="1"/>
  <c r="F114" i="3"/>
  <c r="F119" i="3" s="1"/>
  <c r="E114" i="3"/>
  <c r="E119" i="3" s="1"/>
  <c r="J382" i="2"/>
  <c r="H382" i="2"/>
  <c r="F382" i="2"/>
  <c r="J378" i="2"/>
  <c r="H378" i="2" s="1"/>
  <c r="F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J348" i="2"/>
  <c r="F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5" i="2"/>
  <c r="H304" i="2"/>
  <c r="H303" i="2"/>
  <c r="H302" i="2"/>
  <c r="H301" i="2"/>
  <c r="H300" i="2"/>
  <c r="H348" i="2" s="1"/>
  <c r="H295" i="2"/>
  <c r="H291" i="2"/>
  <c r="H290" i="2"/>
  <c r="J289" i="2"/>
  <c r="H289" i="2"/>
  <c r="F289" i="2"/>
  <c r="J286" i="2"/>
  <c r="F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86" i="2" s="1"/>
  <c r="J211" i="2"/>
  <c r="J288" i="2" s="1"/>
  <c r="J293" i="2" s="1"/>
  <c r="F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211" i="2" s="1"/>
  <c r="J172" i="2"/>
  <c r="J170" i="2"/>
  <c r="H170" i="2" s="1"/>
  <c r="F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J148" i="2"/>
  <c r="H148" i="2" s="1"/>
  <c r="F148" i="2"/>
  <c r="F172" i="2" s="1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J119" i="2"/>
  <c r="H117" i="2"/>
  <c r="H116" i="2"/>
  <c r="H115" i="2"/>
  <c r="J114" i="2"/>
  <c r="H114" i="2" s="1"/>
  <c r="H119" i="2" s="1"/>
  <c r="F114" i="2"/>
  <c r="F119" i="2" s="1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357" i="1"/>
  <c r="H354" i="1"/>
  <c r="H351" i="1"/>
  <c r="H348" i="1"/>
  <c r="H346" i="1"/>
  <c r="H344" i="1"/>
  <c r="H341" i="1"/>
  <c r="H444" i="1" s="1"/>
  <c r="H336" i="1"/>
  <c r="H333" i="1"/>
  <c r="H331" i="1"/>
  <c r="H325" i="1"/>
  <c r="H323" i="1"/>
  <c r="H319" i="1"/>
  <c r="H316" i="1"/>
  <c r="H314" i="1"/>
  <c r="H309" i="1"/>
  <c r="H305" i="1"/>
  <c r="H266" i="1"/>
  <c r="H328" i="1" s="1"/>
  <c r="H338" i="1" s="1"/>
  <c r="H264" i="1"/>
  <c r="H259" i="1"/>
  <c r="H257" i="1"/>
  <c r="H243" i="1"/>
  <c r="H241" i="1"/>
  <c r="H232" i="1"/>
  <c r="H229" i="1"/>
  <c r="H226" i="1"/>
  <c r="H224" i="1"/>
  <c r="H218" i="1"/>
  <c r="H234" i="1" s="1"/>
  <c r="H236" i="1" s="1"/>
  <c r="H210" i="1"/>
  <c r="H207" i="1"/>
  <c r="H203" i="1"/>
  <c r="H201" i="1"/>
  <c r="H214" i="1" s="1"/>
  <c r="H193" i="1"/>
  <c r="H182" i="1"/>
  <c r="H173" i="1"/>
  <c r="H158" i="1"/>
  <c r="H156" i="1"/>
  <c r="H154" i="1"/>
  <c r="H150" i="1"/>
  <c r="H140" i="1"/>
  <c r="H138" i="1"/>
  <c r="H134" i="1"/>
  <c r="H132" i="1"/>
  <c r="H98" i="1"/>
  <c r="H96" i="1"/>
  <c r="H91" i="1"/>
  <c r="H88" i="1"/>
  <c r="H82" i="1"/>
  <c r="H79" i="1"/>
  <c r="H77" i="1"/>
  <c r="H73" i="1"/>
  <c r="H66" i="1"/>
  <c r="H62" i="1"/>
  <c r="H58" i="1"/>
  <c r="H55" i="1"/>
  <c r="H49" i="1"/>
  <c r="H42" i="1"/>
  <c r="H39" i="1"/>
  <c r="H35" i="1"/>
  <c r="H32" i="1"/>
  <c r="H27" i="1"/>
  <c r="H11" i="1"/>
  <c r="H188" i="1" s="1"/>
  <c r="K288" i="3" l="1"/>
  <c r="K293" i="3" s="1"/>
  <c r="K297" i="3" s="1"/>
  <c r="K380" i="3"/>
  <c r="K384" i="3" s="1"/>
  <c r="L288" i="3"/>
  <c r="L293" i="3" s="1"/>
  <c r="L297" i="3" s="1"/>
  <c r="J297" i="2"/>
  <c r="J380" i="2"/>
  <c r="J384" i="2" s="1"/>
  <c r="F288" i="3"/>
  <c r="F293" i="3" s="1"/>
  <c r="F297" i="3" s="1"/>
  <c r="G288" i="3"/>
  <c r="G293" i="3" s="1"/>
  <c r="H172" i="2"/>
  <c r="H288" i="2" s="1"/>
  <c r="H293" i="2" s="1"/>
  <c r="F288" i="2"/>
  <c r="F293" i="2" s="1"/>
  <c r="F297" i="2" s="1"/>
  <c r="H288" i="3"/>
  <c r="H293" i="3" s="1"/>
  <c r="H446" i="1"/>
  <c r="I288" i="3"/>
  <c r="I293" i="3" s="1"/>
  <c r="I297" i="3" s="1"/>
  <c r="I380" i="3"/>
  <c r="I384" i="3" s="1"/>
  <c r="E380" i="3"/>
  <c r="E384" i="3" s="1"/>
  <c r="J288" i="3"/>
  <c r="J293" i="3" s="1"/>
  <c r="J297" i="3" s="1"/>
  <c r="J380" i="3"/>
  <c r="J384" i="3" s="1"/>
  <c r="H297" i="2" l="1"/>
  <c r="H380" i="2"/>
  <c r="H384" i="2" s="1"/>
  <c r="H380" i="3"/>
  <c r="H384" i="3" s="1"/>
  <c r="H297" i="3"/>
  <c r="F380" i="2"/>
  <c r="F384" i="2" s="1"/>
  <c r="L380" i="3"/>
  <c r="L384" i="3" s="1"/>
  <c r="G380" i="3"/>
  <c r="G384" i="3" s="1"/>
  <c r="G297" i="3"/>
  <c r="F380" i="3"/>
  <c r="F384" i="3" s="1"/>
</calcChain>
</file>

<file path=xl/sharedStrings.xml><?xml version="1.0" encoding="utf-8"?>
<sst xmlns="http://schemas.openxmlformats.org/spreadsheetml/2006/main" count="1304" uniqueCount="731">
  <si>
    <t>Fundo de Investimento Imobiliário -  Alianza Trust Renda Imobiliária</t>
  </si>
  <si>
    <t>CNPJ: 28.737.771/0001-85</t>
  </si>
  <si>
    <t>(Administrado pela BTG Pactual Serviços Financeiros S.A. DTVM)</t>
  </si>
  <si>
    <t>Balanço patrimonial em 28 de Fevereiro de 2022</t>
  </si>
  <si>
    <t>Em reais</t>
  </si>
  <si>
    <t>ATIVO</t>
  </si>
  <si>
    <t>X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</si>
  <si>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</si>
  <si>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</si>
  <si>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</si>
  <si>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</si>
  <si>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</si>
  <si>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</si>
  <si>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</si>
  <si>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</si>
  <si>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</si>
  <si>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</si>
  <si>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</si>
  <si>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</si>
  <si>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</si>
  <si>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</si>
  <si>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</si>
  <si>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</si>
  <si>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</si>
  <si>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</si>
  <si>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</si>
  <si>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</si>
  <si>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</si>
  <si>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Ajuste a mercado Debentures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</si>
  <si>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</si>
  <si>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</si>
  <si>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</si>
  <si>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</si>
  <si>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</si>
  <si>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</si>
  <si>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</si>
  <si>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</si>
  <si>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</si>
  <si>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</si>
  <si>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</si>
  <si>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</si>
  <si>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Certificados de recebíveis do agronegócio</t>
  </si>
  <si>
    <t>CRA</t>
  </si>
  <si>
    <t>Ajuste a Mercado CRA</t>
  </si>
  <si>
    <t>Nota do tesouro nacional</t>
  </si>
  <si>
    <t>NTN</t>
  </si>
  <si>
    <t>Certificados de recebíveis imobiliários</t>
  </si>
  <si>
    <t>CRI</t>
  </si>
  <si>
    <t>De natureza imobiliária</t>
  </si>
  <si>
    <t>Certificados de Recebíveis Imobiliários</t>
  </si>
  <si>
    <t>Ágio/Deságio</t>
  </si>
  <si>
    <t>(-) Provisão para perdas</t>
  </si>
  <si>
    <t>Ajuste a Mercado CRI</t>
  </si>
  <si>
    <t>CRI - Vinculados a Recompra</t>
  </si>
  <si>
    <t>CRI - Vinculados a Recompra - MTM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</si>
  <si>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</si>
  <si>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</si>
  <si>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</si>
  <si>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</si>
  <si>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</si>
  <si>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</si>
  <si>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</si>
  <si>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</si>
  <si>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</si>
  <si>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</si>
  <si>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</si>
  <si>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</si>
  <si>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</si>
  <si>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</si>
  <si>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</si>
  <si>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</si>
  <si>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</si>
  <si>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Margem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</si>
  <si>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</si>
  <si>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</si>
  <si>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</si>
  <si>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</si>
  <si>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</si>
  <si>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</si>
  <si>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</si>
  <si>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</si>
  <si>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</si>
  <si>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</si>
  <si>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</si>
  <si>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</si>
  <si>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</si>
  <si>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</si>
  <si>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</si>
  <si>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</si>
  <si>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</si>
  <si>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</si>
  <si>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</si>
  <si>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</si>
  <si>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1839000030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</si>
  <si>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</si>
  <si>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</si>
  <si>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</si>
  <si>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</si>
  <si>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</si>
  <si>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</si>
  <si>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</si>
  <si>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</si>
  <si>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</si>
  <si>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</si>
  <si>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</si>
  <si>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</si>
  <si>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</si>
  <si>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</si>
  <si>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</si>
  <si>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</si>
  <si>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</si>
  <si>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</si>
  <si>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</si>
  <si>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</si>
  <si>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</si>
  <si>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</si>
  <si>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</si>
  <si>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</si>
  <si>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</si>
  <si>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</si>
  <si>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</si>
  <si>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</si>
  <si>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</si>
  <si>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</si>
  <si>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 xml:space="preserve">Boletos a Compensar </t>
  </si>
  <si>
    <t>Devedores diversos fitout</t>
  </si>
  <si>
    <t>A RECEBER BM&amp;F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</si>
  <si>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</si>
  <si>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</si>
  <si>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</si>
  <si>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</si>
  <si>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</si>
  <si>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</si>
  <si>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</si>
  <si>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</si>
  <si>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</si>
  <si>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</si>
  <si>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</si>
  <si>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</si>
  <si>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</si>
  <si>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</si>
  <si>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</si>
  <si>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</si>
  <si>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</si>
  <si>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</si>
  <si>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</si>
  <si>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</si>
  <si>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</si>
  <si>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</si>
  <si>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</si>
  <si>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</si>
  <si>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</si>
  <si>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</si>
  <si>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</si>
  <si>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</si>
  <si>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</si>
  <si>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</si>
  <si>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</si>
  <si>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</si>
  <si>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</si>
  <si>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</si>
  <si>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</si>
  <si>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Z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</si>
  <si>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</si>
  <si>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</si>
  <si>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</si>
  <si>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</si>
  <si>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</si>
  <si>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</si>
  <si>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</si>
  <si>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</si>
  <si>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</si>
  <si>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</si>
  <si>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</si>
  <si>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</si>
  <si>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</si>
  <si>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</si>
  <si>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</si>
  <si>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</si>
  <si>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</si>
  <si>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</si>
  <si>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</si>
  <si>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</si>
  <si>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</si>
  <si>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</si>
  <si>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</si>
  <si>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</si>
  <si>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</si>
  <si>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</si>
  <si>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</si>
  <si>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</si>
  <si>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</si>
  <si>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</si>
  <si>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</si>
  <si>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</si>
  <si>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</si>
  <si>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</si>
  <si>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</si>
  <si>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</si>
  <si>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</si>
  <si>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</si>
  <si>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*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</si>
  <si>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</si>
  <si>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</si>
  <si>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</si>
  <si>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</si>
  <si>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</si>
  <si>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</si>
  <si>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</si>
  <si>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</si>
  <si>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</si>
  <si>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</si>
  <si>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</si>
  <si>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</si>
  <si>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</si>
  <si>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</si>
  <si>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</si>
  <si>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</si>
  <si>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</si>
  <si>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</si>
  <si>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</si>
  <si>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</si>
  <si>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</si>
  <si>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</si>
  <si>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</si>
  <si>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</si>
  <si>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</si>
  <si>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</si>
  <si>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</si>
  <si>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Cotistas a disposição</t>
  </si>
  <si>
    <t>Taxa de Gestão</t>
  </si>
  <si>
    <t>Taxa de Consultoria</t>
  </si>
  <si>
    <t>Taxa de Controladoria</t>
  </si>
  <si>
    <t>Taxa de Performance</t>
  </si>
  <si>
    <t>Subscrição de Capital à Integralizar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</si>
  <si>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</si>
  <si>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</si>
  <si>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</si>
  <si>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</si>
  <si>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</si>
  <si>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</si>
  <si>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</si>
  <si>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</si>
  <si>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</si>
  <si>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</si>
  <si>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</si>
  <si>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</si>
  <si>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</si>
  <si>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</si>
  <si>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</si>
  <si>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</si>
  <si>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</si>
  <si>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</si>
  <si>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</si>
  <si>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</si>
  <si>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</si>
  <si>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</si>
  <si>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</si>
  <si>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</si>
  <si>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</si>
  <si>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</si>
  <si>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</si>
  <si>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</si>
  <si>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</si>
  <si>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</si>
  <si>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</si>
  <si>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</si>
  <si>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</si>
  <si>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</si>
  <si>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</si>
  <si>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</si>
  <si>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</si>
  <si>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</si>
  <si>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</si>
  <si>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</si>
  <si>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</si>
  <si>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</si>
  <si>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Operações Compromissadas</t>
  </si>
  <si>
    <t>Empréstimo de cota de FII</t>
  </si>
  <si>
    <t>COTAS DE FUNDOS</t>
  </si>
  <si>
    <t>Obrigações por recursos em garantia</t>
  </si>
  <si>
    <t>Depósitos em Garantia</t>
  </si>
  <si>
    <t>Demandas judiciais</t>
  </si>
  <si>
    <t>Passivos Contingentes</t>
  </si>
  <si>
    <t>**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</si>
  <si>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</si>
  <si>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</si>
  <si>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</si>
  <si>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</si>
  <si>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</si>
  <si>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</si>
  <si>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</si>
  <si>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</si>
  <si>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</si>
  <si>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</si>
  <si>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</si>
  <si>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</si>
  <si>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</si>
  <si>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</si>
  <si>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</si>
  <si>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</si>
  <si>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</si>
  <si>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</si>
  <si>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</si>
  <si>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</si>
  <si>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</si>
  <si>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</si>
  <si>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</si>
  <si>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</si>
  <si>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</si>
  <si>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(-) CISÃO</t>
  </si>
  <si>
    <t>LUCROS OU PREJUÍZOS DE EXERC. ANTERIORES</t>
  </si>
  <si>
    <t>LUCROS OU PREJUÍZOS DO EXERCÍCIO</t>
  </si>
  <si>
    <t>AJUSTE DE EXERCÍCIOS. ANTERIORES</t>
  </si>
  <si>
    <t>ALLOWANCE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</si>
  <si>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</si>
  <si>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</si>
  <si>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</si>
  <si>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</si>
  <si>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</si>
  <si>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</si>
  <si>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</si>
  <si>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</si>
  <si>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</si>
  <si>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MTM CRA</t>
  </si>
  <si>
    <t>AJUSTE DE DISTRIBUIÇÃO CRA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</si>
  <si>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</si>
  <si>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</si>
  <si>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</si>
  <si>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</si>
  <si>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</si>
  <si>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</si>
  <si>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</si>
  <si>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</si>
  <si>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</si>
  <si>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</si>
  <si>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</si>
  <si>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</si>
  <si>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</si>
  <si>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</si>
  <si>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</si>
  <si>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</si>
  <si>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</si>
  <si>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</si>
  <si>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</si>
  <si>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</si>
  <si>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</si>
  <si>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</si>
  <si>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</si>
  <si>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</si>
  <si>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</si>
  <si>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</si>
  <si>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</si>
  <si>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DESPESAS OPERACIONAIS - TAXA DE FISCALIZAÇÃO CVM</t>
  </si>
  <si>
    <t>AJUSTE OBRIGAÇÕES POR OPERAÇÕES COMPROMISSADAS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</si>
  <si>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</si>
  <si>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</si>
  <si>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</si>
  <si>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</si>
  <si>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</si>
  <si>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</si>
  <si>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</si>
  <si>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</si>
  <si>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</si>
  <si>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</si>
  <si>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</si>
  <si>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</si>
  <si>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</si>
  <si>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</si>
  <si>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</si>
  <si>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</si>
  <si>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</si>
  <si>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</si>
  <si>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</si>
  <si>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</si>
  <si>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</si>
  <si>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</si>
  <si>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DEPOSITO JUDICIAL</t>
  </si>
  <si>
    <t>AJUSTE DE DISTRIBUIÇÃO DE DEBENTURES</t>
  </si>
  <si>
    <t>***</t>
  </si>
  <si>
    <t>TOTAL DO PATRIMÔNIO LÍQUIDO</t>
  </si>
  <si>
    <t>TOTAL DO PASSIVO E PATRIMÔNIO LÍQUIDO</t>
  </si>
  <si>
    <t>Demonstração dos resultados do período em 28 de Fevereiro de 2022</t>
  </si>
  <si>
    <t>Total mês anterior</t>
  </si>
  <si>
    <t>Movimento do mês</t>
  </si>
  <si>
    <t>Total acumulado</t>
  </si>
  <si>
    <t>A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</si>
  <si>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</si>
  <si>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</si>
  <si>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</si>
  <si>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</si>
  <si>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</si>
  <si>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</si>
  <si>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</si>
  <si>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</si>
  <si>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</si>
  <si>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</si>
  <si>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</si>
  <si>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</si>
  <si>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</si>
  <si>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</si>
  <si>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</si>
  <si>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</si>
  <si>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</si>
  <si>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</si>
  <si>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</si>
  <si>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</si>
  <si>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</si>
  <si>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</si>
  <si>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</si>
  <si>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</si>
  <si>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</si>
  <si>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</si>
  <si>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</si>
  <si>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</si>
  <si>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</si>
  <si>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</si>
  <si>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</si>
  <si>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</si>
  <si>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</si>
  <si>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</si>
  <si>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</si>
  <si>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</si>
  <si>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</si>
  <si>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</si>
  <si>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</si>
  <si>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7110000240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</si>
  <si>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</si>
  <si>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</si>
  <si>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</si>
  <si>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</si>
  <si>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</si>
  <si>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>7399900999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</si>
  <si>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</si>
  <si>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</si>
  <si>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</si>
  <si>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</si>
  <si>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</si>
  <si>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</si>
  <si>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</si>
  <si>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</si>
  <si>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</si>
  <si>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8199700005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</si>
  <si>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</si>
  <si>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</si>
  <si>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</si>
  <si>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</si>
  <si>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</si>
  <si>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</si>
  <si>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</si>
  <si>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</si>
  <si>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</si>
  <si>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</si>
  <si>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</si>
  <si>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</si>
  <si>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</si>
  <si>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</si>
  <si>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</si>
  <si>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</si>
  <si>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</si>
  <si>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</si>
  <si>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</si>
  <si>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</si>
  <si>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</si>
  <si>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</si>
  <si>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</si>
  <si>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</si>
  <si>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</si>
  <si>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</si>
  <si>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</si>
  <si>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</si>
  <si>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</si>
  <si>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</si>
  <si>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</si>
  <si>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</si>
  <si>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</si>
  <si>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</si>
  <si>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</si>
  <si>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</si>
  <si>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</si>
  <si>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>8179900025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</si>
  <si>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</si>
  <si>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</si>
  <si>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</si>
  <si>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</si>
  <si>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</si>
  <si>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B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</si>
  <si>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</si>
  <si>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</si>
  <si>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</si>
  <si>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</si>
  <si>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Receitas com certificados de recebíveis do agronegócio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</si>
  <si>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</si>
  <si>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</si>
  <si>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</si>
  <si>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</si>
  <si>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</si>
  <si>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</si>
  <si>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</si>
  <si>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</si>
  <si>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debêntures</t>
  </si>
  <si>
    <t>Lucro em transações com cotas de fundos de investimento imobiliário</t>
  </si>
  <si>
    <t>Receita com alienação de ações de companhia fechada</t>
  </si>
  <si>
    <t>Lucro em transações com ações de companhias abertas</t>
  </si>
  <si>
    <t>CRI - Despesas de operações compromissadas</t>
  </si>
  <si>
    <t>8123000002</t>
  </si>
  <si>
    <t>Despesas de empréstimos - cota de fundo</t>
  </si>
  <si>
    <t>Desvalorização de certificados de recebíveis imobiliários</t>
  </si>
  <si>
    <t>Desvalorização de certificados de recebíveis do agronegócio</t>
  </si>
  <si>
    <t xml:space="preserve">Desvalorização de debêntures 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</si>
  <si>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</si>
  <si>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</si>
  <si>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</si>
  <si>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</si>
  <si>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</si>
  <si>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 xml:space="preserve">Despesas com IRPJ s/ renda variável </t>
  </si>
  <si>
    <t>Ajuste ao valor justo com certificado de recebíveis imobiliários</t>
  </si>
  <si>
    <t>Ajuste ao valor justo com certificado de recebíveis do agronegócio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</si>
  <si>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</si>
  <si>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</si>
  <si>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</si>
  <si>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</si>
  <si>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>7154040001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</si>
  <si>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</si>
  <si>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</si>
  <si>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</si>
  <si>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</si>
  <si>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</si>
  <si>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</si>
  <si>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</si>
  <si>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</si>
  <si>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</si>
  <si>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</si>
  <si>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</si>
  <si>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</si>
  <si>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</si>
  <si>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</si>
  <si>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</si>
  <si>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8154015001</t>
  </si>
  <si>
    <t>Despesas com cotas de fundo de renda fixa</t>
  </si>
  <si>
    <t>7154046001</t>
  </si>
  <si>
    <t>Rendimento recebido de FIDC</t>
  </si>
  <si>
    <t>Desvalorização FIDC</t>
  </si>
  <si>
    <t>Receitas com compromissadas/debêntures</t>
  </si>
  <si>
    <t>Receitas com LFT</t>
  </si>
  <si>
    <t>7141010003</t>
  </si>
  <si>
    <t>Receitas com LTN</t>
  </si>
  <si>
    <t>7141010004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</si>
  <si>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</si>
  <si>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</si>
  <si>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</si>
  <si>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</si>
  <si>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</si>
  <si>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</si>
  <si>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</si>
  <si>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</si>
  <si>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Ajuste a mercado de debentures</t>
  </si>
  <si>
    <t>Receitas com letras do tesouro nacional</t>
  </si>
  <si>
    <t>Receitas com notas do tesouro nacional</t>
  </si>
  <si>
    <t>CERTIFICADO DIREITOS CREITORIOS AGRONEGO</t>
  </si>
  <si>
    <t>Receitas com compromissadas - CRI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</si>
  <si>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</si>
  <si>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</si>
  <si>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</si>
  <si>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</si>
  <si>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</si>
  <si>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</si>
  <si>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</si>
  <si>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</si>
  <si>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</si>
  <si>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</si>
  <si>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</si>
  <si>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</si>
  <si>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</si>
  <si>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</si>
  <si>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</si>
  <si>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</si>
  <si>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</si>
  <si>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</si>
  <si>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</si>
  <si>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</si>
  <si>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</si>
  <si>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</si>
  <si>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</si>
  <si>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</si>
  <si>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</si>
  <si>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</si>
  <si>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</si>
  <si>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</si>
  <si>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</si>
  <si>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</si>
  <si>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</si>
  <si>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</si>
  <si>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</si>
  <si>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</si>
  <si>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</si>
  <si>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</si>
  <si>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</si>
  <si>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</si>
  <si>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</si>
  <si>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</si>
  <si>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</si>
  <si>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</si>
  <si>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</si>
  <si>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</si>
  <si>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</si>
  <si>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</si>
  <si>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</si>
  <si>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</si>
  <si>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</si>
  <si>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</si>
  <si>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</si>
  <si>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</si>
  <si>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</si>
  <si>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</si>
  <si>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</si>
  <si>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</si>
  <si>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</si>
  <si>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</si>
  <si>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</si>
  <si>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</si>
  <si>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</si>
  <si>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</si>
  <si>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</si>
  <si>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</si>
  <si>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</si>
  <si>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</si>
  <si>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</si>
  <si>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</si>
  <si>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</si>
  <si>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</si>
  <si>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</si>
  <si>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</si>
  <si>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</si>
  <si>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</si>
  <si>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</si>
  <si>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</si>
  <si>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</si>
  <si>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</si>
  <si>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</si>
  <si>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</si>
  <si>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</si>
  <si>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</si>
  <si>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</si>
  <si>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</si>
  <si>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</si>
  <si>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</si>
  <si>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C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</si>
  <si>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</si>
  <si>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</si>
  <si>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</si>
  <si>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</si>
  <si>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</si>
  <si>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</si>
  <si>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</si>
  <si>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</si>
  <si>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</si>
  <si>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</si>
  <si>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de distribuição com certificados de recebíveis do agronegócio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</si>
  <si>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</si>
  <si>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</si>
  <si>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</si>
  <si>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</si>
  <si>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</si>
  <si>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</si>
  <si>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</si>
  <si>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</si>
  <si>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</si>
  <si>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</si>
  <si>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</si>
  <si>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</si>
  <si>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</si>
  <si>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</si>
  <si>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</si>
  <si>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Despesas operacionais - taxa de fiscalização CVM </t>
  </si>
  <si>
    <t xml:space="preserve">Rendas bimestrais, semestrais e anuais </t>
  </si>
  <si>
    <t>Receita com rendas a faturar (linearização)</t>
  </si>
  <si>
    <t>6183000124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</si>
  <si>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</si>
  <si>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</si>
  <si>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</si>
  <si>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</si>
  <si>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</si>
  <si>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</si>
  <si>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</si>
  <si>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Ajustes Obrigações por Operações Compromissadas</t>
  </si>
  <si>
    <t>6183000150</t>
  </si>
  <si>
    <t>Ajuste de distribuição com debêntures</t>
  </si>
  <si>
    <t>6181500002</t>
  </si>
  <si>
    <t>Ajuste de novas prática contábeis</t>
  </si>
  <si>
    <t>6181500003</t>
  </si>
  <si>
    <t>6181500004</t>
  </si>
  <si>
    <t>6181500001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</si>
  <si>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</si>
  <si>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</si>
  <si>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</si>
  <si>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</si>
  <si>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</si>
  <si>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</si>
  <si>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6184000118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</si>
  <si>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</si>
  <si>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</si>
  <si>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</si>
  <si>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</si>
  <si>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</si>
  <si>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</si>
  <si>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</si>
  <si>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</si>
  <si>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</si>
  <si>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</si>
  <si>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</si>
  <si>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</si>
  <si>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</si>
  <si>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</si>
  <si>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</si>
  <si>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</si>
  <si>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</si>
  <si>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</si>
  <si>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</si>
  <si>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</si>
  <si>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</si>
  <si>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</si>
  <si>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</si>
  <si>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</si>
  <si>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</si>
  <si>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</si>
  <si>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</si>
  <si>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</si>
  <si>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</si>
  <si>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</si>
  <si>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DRE Gerencial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</si>
</sst>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000000"/>
    <numFmt numFmtId="167" formatCode="_(* #,##0.0000_);_(* \(#,##0.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83">
    <xf numFmtId="0" fontId="0" fillId="0" borderId="0" xfId="0"/>
    <xf numFmtId="164" fontId="2" fillId="0" borderId="0" xfId="0" applyNumberFormat="1" applyFont="1"/>
    <xf numFmtId="1" fontId="2" fillId="0" borderId="0" xfId="0" applyNumberFormat="1" applyFont="1"/>
    <xf numFmtId="164" fontId="4" fillId="2" borderId="0" xfId="2" applyNumberFormat="1" applyFont="1" applyFill="1" applyAlignment="1">
      <alignment horizontal="left"/>
    </xf>
    <xf numFmtId="164" fontId="5" fillId="2" borderId="0" xfId="2" applyNumberFormat="1" applyFont="1" applyFill="1"/>
    <xf numFmtId="164" fontId="6" fillId="2" borderId="0" xfId="2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3" fillId="2" borderId="0" xfId="2" applyNumberFormat="1" applyFill="1" applyAlignment="1">
      <alignment horizontal="center"/>
    </xf>
    <xf numFmtId="43" fontId="3" fillId="2" borderId="0" xfId="2" applyNumberFormat="1" applyFill="1" applyAlignment="1">
      <alignment horizontal="center"/>
    </xf>
    <xf numFmtId="164" fontId="5" fillId="2" borderId="0" xfId="2" applyNumberFormat="1" applyFont="1" applyFill="1" applyAlignment="1">
      <alignment horizontal="left"/>
    </xf>
    <xf numFmtId="164" fontId="3" fillId="2" borderId="1" xfId="2" applyNumberFormat="1" applyFill="1" applyBorder="1"/>
    <xf numFmtId="43" fontId="3" fillId="2" borderId="1" xfId="3" applyNumberFormat="1" applyFont="1" applyFill="1" applyBorder="1"/>
    <xf numFmtId="164" fontId="5" fillId="2" borderId="2" xfId="2" applyNumberFormat="1" applyFont="1" applyFill="1" applyBorder="1"/>
    <xf numFmtId="164" fontId="3" fillId="2" borderId="2" xfId="2" applyNumberFormat="1" applyFill="1" applyBorder="1"/>
    <xf numFmtId="43" fontId="3" fillId="2" borderId="2" xfId="3" applyNumberFormat="1" applyFont="1" applyFill="1" applyBorder="1"/>
    <xf numFmtId="164" fontId="3" fillId="2" borderId="0" xfId="2" applyNumberFormat="1" applyFill="1"/>
    <xf numFmtId="43" fontId="3" fillId="2" borderId="0" xfId="3" applyNumberFormat="1" applyFont="1" applyFill="1"/>
    <xf numFmtId="1" fontId="5" fillId="2" borderId="0" xfId="2" applyNumberFormat="1" applyFont="1" applyFill="1" applyAlignment="1">
      <alignment horizontal="left"/>
    </xf>
    <xf numFmtId="164" fontId="5" fillId="2" borderId="0" xfId="2" applyNumberFormat="1" applyFont="1" applyFill="1" applyAlignment="1">
      <alignment horizontal="left"/>
    </xf>
    <xf numFmtId="1" fontId="3" fillId="2" borderId="0" xfId="2" applyNumberFormat="1" applyFill="1" applyAlignment="1">
      <alignment horizontal="left"/>
    </xf>
    <xf numFmtId="164" fontId="3" fillId="0" borderId="0" xfId="4" applyNumberFormat="1" applyAlignment="1">
      <alignment horizontal="left" indent="1"/>
    </xf>
    <xf numFmtId="43" fontId="2" fillId="0" borderId="0" xfId="3" applyNumberFormat="1" applyFont="1"/>
    <xf numFmtId="1" fontId="3" fillId="2" borderId="0" xfId="2" applyNumberFormat="1" applyFill="1"/>
    <xf numFmtId="164" fontId="3" fillId="0" borderId="0" xfId="4" applyNumberFormat="1" applyAlignment="1">
      <alignment horizontal="left" indent="3"/>
    </xf>
    <xf numFmtId="164" fontId="3" fillId="0" borderId="0" xfId="4" applyNumberFormat="1" applyAlignment="1">
      <alignment horizontal="left" indent="2"/>
    </xf>
    <xf numFmtId="164" fontId="3" fillId="0" borderId="0" xfId="4" applyNumberFormat="1" applyAlignment="1">
      <alignment horizontal="left" indent="4"/>
    </xf>
    <xf numFmtId="1" fontId="3" fillId="2" borderId="0" xfId="5" applyNumberFormat="1" applyFill="1"/>
    <xf numFmtId="0" fontId="3" fillId="0" borderId="0" xfId="6" applyAlignment="1">
      <alignment horizontal="right"/>
    </xf>
    <xf numFmtId="1" fontId="3" fillId="3" borderId="0" xfId="2" applyNumberFormat="1" applyFill="1"/>
    <xf numFmtId="164" fontId="3" fillId="0" borderId="0" xfId="2" applyNumberFormat="1"/>
    <xf numFmtId="1" fontId="3" fillId="0" borderId="0" xfId="2" applyNumberFormat="1"/>
    <xf numFmtId="164" fontId="3" fillId="2" borderId="0" xfId="4" applyNumberFormat="1" applyFill="1" applyAlignment="1">
      <alignment horizontal="left" indent="4"/>
    </xf>
    <xf numFmtId="0" fontId="3" fillId="0" borderId="0" xfId="0" applyFont="1" applyAlignment="1">
      <alignment horizontal="right"/>
    </xf>
    <xf numFmtId="164" fontId="3" fillId="0" borderId="0" xfId="5" applyNumberFormat="1" applyAlignment="1">
      <alignment horizontal="left" indent="1"/>
    </xf>
    <xf numFmtId="1" fontId="3" fillId="2" borderId="0" xfId="2" applyNumberFormat="1" applyFill="1" applyAlignment="1">
      <alignment horizontal="right"/>
    </xf>
    <xf numFmtId="0" fontId="3" fillId="2" borderId="0" xfId="2" applyFill="1"/>
    <xf numFmtId="164" fontId="3" fillId="3" borderId="0" xfId="4" applyNumberFormat="1" applyFill="1" applyAlignment="1">
      <alignment horizontal="left" indent="4"/>
    </xf>
    <xf numFmtId="164" fontId="2" fillId="3" borderId="0" xfId="0" applyNumberFormat="1" applyFont="1" applyFill="1"/>
    <xf numFmtId="164" fontId="3" fillId="2" borderId="0" xfId="4" applyNumberFormat="1" applyFill="1" applyAlignment="1">
      <alignment horizontal="left" indent="1"/>
    </xf>
    <xf numFmtId="164" fontId="3" fillId="2" borderId="0" xfId="4" applyNumberFormat="1" applyFill="1" applyAlignment="1">
      <alignment horizontal="left" indent="2"/>
    </xf>
    <xf numFmtId="164" fontId="2" fillId="0" borderId="0" xfId="0" applyNumberFormat="1" applyFont="1" applyAlignment="1">
      <alignment horizontal="left" vertical="top" wrapText="1"/>
    </xf>
    <xf numFmtId="43" fontId="2" fillId="0" borderId="3" xfId="3" applyNumberFormat="1" applyFont="1" applyFill="1" applyBorder="1"/>
    <xf numFmtId="43" fontId="2" fillId="0" borderId="0" xfId="3" applyNumberFormat="1" applyFont="1" applyFill="1" applyBorder="1"/>
    <xf numFmtId="164" fontId="5" fillId="0" borderId="0" xfId="2" applyNumberFormat="1" applyFont="1"/>
    <xf numFmtId="164" fontId="5" fillId="0" borderId="0" xfId="2" applyNumberFormat="1" applyFont="1" applyAlignment="1">
      <alignment horizontal="left" indent="1"/>
    </xf>
    <xf numFmtId="164" fontId="3" fillId="0" borderId="0" xfId="2" applyNumberFormat="1" applyAlignment="1">
      <alignment horizontal="left" indent="2"/>
    </xf>
    <xf numFmtId="164" fontId="3" fillId="2" borderId="0" xfId="2" applyNumberFormat="1" applyFill="1" applyAlignment="1">
      <alignment horizontal="left" indent="3"/>
    </xf>
    <xf numFmtId="164" fontId="3" fillId="0" borderId="0" xfId="2" applyNumberFormat="1" applyAlignment="1">
      <alignment horizontal="left" indent="3"/>
    </xf>
    <xf numFmtId="43" fontId="2" fillId="0" borderId="3" xfId="3" applyNumberFormat="1" applyFont="1" applyBorder="1"/>
    <xf numFmtId="43" fontId="8" fillId="0" borderId="4" xfId="3" applyNumberFormat="1" applyFont="1" applyBorder="1"/>
    <xf numFmtId="164" fontId="2" fillId="0" borderId="1" xfId="0" applyNumberFormat="1" applyFont="1" applyBorder="1"/>
    <xf numFmtId="43" fontId="2" fillId="0" borderId="1" xfId="3" applyNumberFormat="1" applyFont="1" applyBorder="1"/>
    <xf numFmtId="164" fontId="5" fillId="2" borderId="5" xfId="2" applyNumberFormat="1" applyFont="1" applyFill="1" applyBorder="1"/>
    <xf numFmtId="164" fontId="2" fillId="0" borderId="5" xfId="0" applyNumberFormat="1" applyFont="1" applyBorder="1"/>
    <xf numFmtId="43" fontId="2" fillId="0" borderId="5" xfId="3" applyNumberFormat="1" applyFont="1" applyBorder="1"/>
    <xf numFmtId="164" fontId="3" fillId="2" borderId="0" xfId="2" applyNumberFormat="1" applyFill="1" applyAlignment="1">
      <alignment horizontal="left" indent="1"/>
    </xf>
    <xf numFmtId="164" fontId="3" fillId="2" borderId="0" xfId="2" applyNumberFormat="1" applyFill="1" applyAlignment="1">
      <alignment horizontal="left" indent="2"/>
    </xf>
    <xf numFmtId="164" fontId="3" fillId="0" borderId="0" xfId="5" applyNumberFormat="1" applyAlignment="1">
      <alignment horizontal="left" indent="2"/>
    </xf>
    <xf numFmtId="43" fontId="2" fillId="0" borderId="0" xfId="3" applyNumberFormat="1" applyFont="1" applyBorder="1"/>
    <xf numFmtId="164" fontId="5" fillId="0" borderId="0" xfId="4" applyNumberFormat="1" applyFont="1"/>
    <xf numFmtId="43" fontId="2" fillId="0" borderId="0" xfId="0" applyNumberFormat="1" applyFont="1"/>
    <xf numFmtId="164" fontId="3" fillId="0" borderId="0" xfId="2" applyNumberFormat="1" applyAlignment="1">
      <alignment horizontal="left" indent="1"/>
    </xf>
    <xf numFmtId="43" fontId="2" fillId="0" borderId="0" xfId="3" applyNumberFormat="1" applyFont="1" applyFill="1"/>
    <xf numFmtId="43" fontId="2" fillId="0" borderId="6" xfId="3" applyNumberFormat="1" applyFont="1" applyBorder="1"/>
    <xf numFmtId="164" fontId="3" fillId="2" borderId="0" xfId="5" applyNumberFormat="1" applyFill="1"/>
    <xf numFmtId="164" fontId="9" fillId="2" borderId="0" xfId="5" applyNumberFormat="1" applyFont="1" applyFill="1"/>
    <xf numFmtId="164" fontId="4" fillId="2" borderId="0" xfId="5" applyNumberFormat="1" applyFont="1" applyFill="1" applyAlignment="1">
      <alignment horizontal="left"/>
    </xf>
    <xf numFmtId="164" fontId="10" fillId="2" borderId="0" xfId="5" applyNumberFormat="1" applyFont="1" applyFill="1" applyAlignment="1">
      <alignment horizontal="left"/>
    </xf>
    <xf numFmtId="164" fontId="10" fillId="2" borderId="0" xfId="5" applyNumberFormat="1" applyFont="1" applyFill="1"/>
    <xf numFmtId="164" fontId="6" fillId="2" borderId="0" xfId="5" applyNumberFormat="1" applyFont="1" applyFill="1" applyAlignment="1">
      <alignment horizontal="left"/>
    </xf>
    <xf numFmtId="164" fontId="7" fillId="2" borderId="0" xfId="5" applyNumberFormat="1" applyFont="1" applyFill="1" applyAlignment="1">
      <alignment horizontal="left"/>
    </xf>
    <xf numFmtId="164" fontId="11" fillId="2" borderId="0" xfId="5" applyNumberFormat="1" applyFont="1" applyFill="1"/>
    <xf numFmtId="1" fontId="11" fillId="2" borderId="0" xfId="5" applyNumberFormat="1" applyFont="1" applyFill="1"/>
    <xf numFmtId="164" fontId="12" fillId="2" borderId="0" xfId="5" applyNumberFormat="1" applyFont="1" applyFill="1"/>
    <xf numFmtId="164" fontId="11" fillId="2" borderId="0" xfId="5" applyNumberFormat="1" applyFont="1" applyFill="1" applyAlignment="1">
      <alignment horizontal="center"/>
    </xf>
    <xf numFmtId="164" fontId="5" fillId="2" borderId="0" xfId="5" applyNumberFormat="1" applyFont="1" applyFill="1" applyAlignment="1">
      <alignment horizontal="left"/>
    </xf>
    <xf numFmtId="164" fontId="13" fillId="2" borderId="0" xfId="5" applyNumberFormat="1" applyFont="1" applyFill="1"/>
    <xf numFmtId="164" fontId="3" fillId="2" borderId="1" xfId="5" applyNumberFormat="1" applyFill="1" applyBorder="1" applyAlignment="1">
      <alignment horizontal="left"/>
    </xf>
    <xf numFmtId="43" fontId="2" fillId="2" borderId="0" xfId="5" applyNumberFormat="1" applyFont="1" applyFill="1"/>
    <xf numFmtId="43" fontId="14" fillId="2" borderId="0" xfId="5" applyNumberFormat="1" applyFont="1" applyFill="1"/>
    <xf numFmtId="43" fontId="2" fillId="0" borderId="0" xfId="5" applyNumberFormat="1" applyFont="1"/>
    <xf numFmtId="43" fontId="8" fillId="2" borderId="5" xfId="5" applyNumberFormat="1" applyFont="1" applyFill="1" applyBorder="1" applyAlignment="1">
      <alignment horizontal="center" wrapText="1"/>
    </xf>
    <xf numFmtId="43" fontId="15" fillId="2" borderId="0" xfId="5" applyNumberFormat="1" applyFont="1" applyFill="1"/>
    <xf numFmtId="43" fontId="8" fillId="0" borderId="5" xfId="5" applyNumberFormat="1" applyFont="1" applyBorder="1" applyAlignment="1">
      <alignment horizontal="center" wrapText="1"/>
    </xf>
    <xf numFmtId="164" fontId="5" fillId="0" borderId="0" xfId="5" applyNumberFormat="1" applyFont="1"/>
    <xf numFmtId="164" fontId="6" fillId="2" borderId="0" xfId="5" applyNumberFormat="1" applyFont="1" applyFill="1"/>
    <xf numFmtId="1" fontId="11" fillId="2" borderId="0" xfId="5" applyNumberFormat="1" applyFont="1" applyFill="1" applyAlignment="1">
      <alignment horizontal="left"/>
    </xf>
    <xf numFmtId="43" fontId="2" fillId="2" borderId="0" xfId="3" applyNumberFormat="1" applyFont="1" applyFill="1"/>
    <xf numFmtId="43" fontId="14" fillId="2" borderId="0" xfId="3" applyNumberFormat="1" applyFont="1" applyFill="1" applyBorder="1"/>
    <xf numFmtId="164" fontId="14" fillId="0" borderId="0" xfId="0" applyNumberFormat="1" applyFont="1"/>
    <xf numFmtId="43" fontId="2" fillId="2" borderId="0" xfId="3" applyNumberFormat="1" applyFont="1" applyFill="1" applyBorder="1"/>
    <xf numFmtId="1" fontId="11" fillId="0" borderId="0" xfId="5" applyNumberFormat="1" applyFont="1" applyAlignment="1">
      <alignment horizontal="left"/>
    </xf>
    <xf numFmtId="164" fontId="12" fillId="0" borderId="0" xfId="5" applyNumberFormat="1" applyFont="1"/>
    <xf numFmtId="1" fontId="11" fillId="4" borderId="0" xfId="5" applyNumberFormat="1" applyFont="1" applyFill="1" applyAlignment="1">
      <alignment horizontal="left"/>
    </xf>
    <xf numFmtId="164" fontId="11" fillId="0" borderId="0" xfId="5" applyNumberFormat="1" applyFont="1"/>
    <xf numFmtId="43" fontId="14" fillId="0" borderId="0" xfId="3" applyNumberFormat="1" applyFont="1" applyFill="1" applyBorder="1"/>
    <xf numFmtId="164" fontId="3" fillId="0" borderId="0" xfId="5" applyNumberFormat="1"/>
    <xf numFmtId="164" fontId="10" fillId="0" borderId="0" xfId="5" applyNumberFormat="1" applyFont="1" applyAlignment="1">
      <alignment horizontal="left"/>
    </xf>
    <xf numFmtId="164" fontId="10" fillId="0" borderId="0" xfId="5" applyNumberFormat="1" applyFont="1"/>
    <xf numFmtId="164" fontId="11" fillId="2" borderId="0" xfId="5" applyNumberFormat="1" applyFont="1" applyFill="1" applyAlignment="1">
      <alignment horizontal="left"/>
    </xf>
    <xf numFmtId="43" fontId="2" fillId="2" borderId="6" xfId="3" applyNumberFormat="1" applyFont="1" applyFill="1" applyBorder="1"/>
    <xf numFmtId="43" fontId="2" fillId="2" borderId="5" xfId="3" applyNumberFormat="1" applyFont="1" applyFill="1" applyBorder="1"/>
    <xf numFmtId="43" fontId="8" fillId="2" borderId="3" xfId="3" applyNumberFormat="1" applyFont="1" applyFill="1" applyBorder="1"/>
    <xf numFmtId="43" fontId="15" fillId="2" borderId="0" xfId="3" applyNumberFormat="1" applyFont="1" applyFill="1" applyBorder="1"/>
    <xf numFmtId="164" fontId="5" fillId="0" borderId="0" xfId="5" applyNumberFormat="1" applyFont="1" applyAlignment="1">
      <alignment horizontal="left"/>
    </xf>
    <xf numFmtId="43" fontId="2" fillId="2" borderId="6" xfId="5" applyNumberFormat="1" applyFont="1" applyFill="1" applyBorder="1"/>
    <xf numFmtId="1" fontId="11" fillId="2" borderId="0" xfId="5" applyNumberFormat="1" applyFont="1" applyFill="1" applyAlignment="1">
      <alignment horizontal="right"/>
    </xf>
    <xf numFmtId="164" fontId="11" fillId="0" borderId="0" xfId="5" applyNumberFormat="1" applyFont="1" applyAlignment="1">
      <alignment horizontal="left"/>
    </xf>
    <xf numFmtId="1" fontId="3" fillId="0" borderId="0" xfId="5" applyNumberFormat="1"/>
    <xf numFmtId="43" fontId="8" fillId="0" borderId="3" xfId="5" applyNumberFormat="1" applyFont="1" applyBorder="1"/>
    <xf numFmtId="43" fontId="8" fillId="0" borderId="0" xfId="5" applyNumberFormat="1" applyFont="1"/>
    <xf numFmtId="164" fontId="14" fillId="0" borderId="0" xfId="0" applyNumberFormat="1" applyFont="1" applyAlignment="1">
      <alignment horizontal="left"/>
    </xf>
    <xf numFmtId="43" fontId="2" fillId="0" borderId="6" xfId="5" applyNumberFormat="1" applyFont="1" applyBorder="1"/>
    <xf numFmtId="43" fontId="2" fillId="2" borderId="4" xfId="3" applyNumberFormat="1" applyFont="1" applyFill="1" applyBorder="1"/>
    <xf numFmtId="164" fontId="2" fillId="0" borderId="4" xfId="3" applyNumberFormat="1" applyFont="1" applyFill="1" applyBorder="1"/>
    <xf numFmtId="164" fontId="2" fillId="2" borderId="4" xfId="3" applyNumberFormat="1" applyFont="1" applyFill="1" applyBorder="1"/>
    <xf numFmtId="1" fontId="14" fillId="0" borderId="0" xfId="0" applyNumberFormat="1" applyFont="1" applyAlignment="1">
      <alignment horizontal="left"/>
    </xf>
    <xf numFmtId="167" fontId="2" fillId="2" borderId="4" xfId="3" applyNumberFormat="1" applyFont="1" applyFill="1" applyBorder="1"/>
    <xf numFmtId="164" fontId="14" fillId="0" borderId="0" xfId="3" applyNumberFormat="1" applyFont="1" applyFill="1"/>
    <xf numFmtId="165" fontId="10" fillId="2" borderId="0" xfId="3" applyFont="1" applyFill="1" applyBorder="1"/>
    <xf numFmtId="164" fontId="3" fillId="2" borderId="0" xfId="5" applyNumberFormat="1" applyFill="1" applyAlignment="1">
      <alignment horizontal="left" indent="1"/>
    </xf>
    <xf numFmtId="164" fontId="11" fillId="2" borderId="0" xfId="5" applyNumberFormat="1" applyFont="1" applyFill="1" applyAlignment="1">
      <alignment wrapText="1"/>
    </xf>
    <xf numFmtId="164" fontId="5" fillId="2" borderId="7" xfId="5" applyNumberFormat="1" applyFont="1" applyFill="1" applyBorder="1"/>
    <xf numFmtId="164" fontId="5" fillId="2" borderId="0" xfId="5" applyNumberFormat="1" applyFont="1" applyFill="1"/>
    <xf numFmtId="43" fontId="2" fillId="2" borderId="7" xfId="3" applyNumberFormat="1" applyFont="1" applyFill="1" applyBorder="1"/>
    <xf numFmtId="164" fontId="11" fillId="2" borderId="0" xfId="7" applyNumberFormat="1" applyFont="1" applyFill="1" applyBorder="1"/>
    <xf numFmtId="164" fontId="2" fillId="2" borderId="5" xfId="3" applyNumberFormat="1" applyFont="1" applyFill="1" applyBorder="1"/>
    <xf numFmtId="164" fontId="2" fillId="0" borderId="5" xfId="3" applyNumberFormat="1" applyFont="1" applyFill="1" applyBorder="1"/>
    <xf numFmtId="164" fontId="3" fillId="2" borderId="6" xfId="5" applyNumberFormat="1" applyFill="1" applyBorder="1"/>
    <xf numFmtId="164" fontId="5" fillId="2" borderId="4" xfId="5" applyNumberFormat="1" applyFont="1" applyFill="1" applyBorder="1"/>
    <xf numFmtId="164" fontId="16" fillId="2" borderId="0" xfId="5" applyNumberFormat="1" applyFont="1" applyFill="1"/>
    <xf numFmtId="43" fontId="3" fillId="2" borderId="0" xfId="5" applyNumberFormat="1" applyFill="1"/>
    <xf numFmtId="43" fontId="18" fillId="0" borderId="0" xfId="1" applyFont="1" applyFill="1" applyBorder="1" applyAlignment="1">
      <alignment horizontal="center"/>
    </xf>
    <xf numFmtId="43" fontId="17" fillId="0" borderId="0" xfId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/>
    <xf numFmtId="43" fontId="17" fillId="0" borderId="0" xfId="2" applyNumberFormat="1" applyFont="1" applyFill="1"/>
    <xf numFmtId="43" fontId="18" fillId="0" borderId="0" xfId="2" applyNumberFormat="1" applyFont="1" applyFill="1"/>
    <xf numFmtId="43" fontId="19" fillId="0" borderId="0" xfId="1" applyFont="1" applyFill="1"/>
    <xf numFmtId="43" fontId="19" fillId="0" borderId="0" xfId="0" applyNumberFormat="1" applyFont="1" applyFill="1"/>
    <xf numFmtId="43" fontId="18" fillId="0" borderId="0" xfId="2" applyNumberFormat="1" applyFont="1" applyFill="1" applyAlignment="1">
      <alignment horizontal="center"/>
    </xf>
    <xf numFmtId="43" fontId="17" fillId="0" borderId="1" xfId="2" applyNumberFormat="1" applyFont="1" applyFill="1" applyBorder="1" applyAlignment="1">
      <alignment horizontal="center"/>
    </xf>
    <xf numFmtId="43" fontId="17" fillId="0" borderId="0" xfId="2" applyNumberFormat="1" applyFont="1" applyFill="1" applyAlignment="1">
      <alignment horizontal="center"/>
    </xf>
    <xf numFmtId="43" fontId="18" fillId="0" borderId="0" xfId="0" applyNumberFormat="1" applyFont="1" applyFill="1" applyAlignment="1">
      <alignment horizontal="center"/>
    </xf>
    <xf numFmtId="43" fontId="17" fillId="0" borderId="0" xfId="0" applyNumberFormat="1" applyFont="1" applyFill="1" applyAlignment="1">
      <alignment horizontal="center"/>
    </xf>
    <xf numFmtId="164" fontId="11" fillId="0" borderId="0" xfId="5" applyNumberFormat="1" applyFont="1" applyFill="1"/>
    <xf numFmtId="1" fontId="11" fillId="0" borderId="0" xfId="5" applyNumberFormat="1" applyFont="1" applyFill="1"/>
    <xf numFmtId="164" fontId="12" fillId="0" borderId="0" xfId="5" applyNumberFormat="1" applyFont="1" applyFill="1"/>
    <xf numFmtId="164" fontId="5" fillId="0" borderId="0" xfId="5" applyNumberFormat="1" applyFont="1" applyFill="1"/>
    <xf numFmtId="43" fontId="2" fillId="0" borderId="0" xfId="5" applyNumberFormat="1" applyFont="1" applyFill="1"/>
    <xf numFmtId="1" fontId="11" fillId="0" borderId="0" xfId="5" applyNumberFormat="1" applyFont="1" applyFill="1" applyAlignment="1">
      <alignment horizontal="left"/>
    </xf>
    <xf numFmtId="164" fontId="3" fillId="0" borderId="0" xfId="5" applyNumberFormat="1" applyFill="1" applyAlignment="1">
      <alignment horizontal="left" indent="1"/>
    </xf>
    <xf numFmtId="164" fontId="3" fillId="0" borderId="0" xfId="5" applyNumberFormat="1" applyFill="1"/>
    <xf numFmtId="164" fontId="11" fillId="0" borderId="0" xfId="5" applyNumberFormat="1" applyFont="1" applyFill="1" applyAlignment="1">
      <alignment horizontal="left"/>
    </xf>
    <xf numFmtId="43" fontId="2" fillId="0" borderId="6" xfId="3" applyNumberFormat="1" applyFont="1" applyFill="1" applyBorder="1"/>
    <xf numFmtId="43" fontId="2" fillId="0" borderId="5" xfId="3" applyNumberFormat="1" applyFont="1" applyFill="1" applyBorder="1"/>
    <xf numFmtId="164" fontId="13" fillId="0" borderId="0" xfId="5" applyNumberFormat="1" applyFont="1" applyFill="1"/>
    <xf numFmtId="43" fontId="8" fillId="0" borderId="3" xfId="3" applyNumberFormat="1" applyFont="1" applyFill="1" applyBorder="1"/>
    <xf numFmtId="164" fontId="5" fillId="0" borderId="0" xfId="5" applyNumberFormat="1" applyFont="1" applyFill="1" applyAlignment="1">
      <alignment horizontal="left"/>
    </xf>
    <xf numFmtId="1" fontId="3" fillId="0" borderId="0" xfId="5" applyNumberFormat="1" applyFill="1"/>
    <xf numFmtId="43" fontId="2" fillId="0" borderId="6" xfId="5" applyNumberFormat="1" applyFont="1" applyFill="1" applyBorder="1"/>
    <xf numFmtId="1" fontId="11" fillId="0" borderId="0" xfId="5" applyNumberFormat="1" applyFont="1" applyFill="1" applyAlignment="1">
      <alignment horizontal="right"/>
    </xf>
    <xf numFmtId="43" fontId="8" fillId="0" borderId="3" xfId="5" applyNumberFormat="1" applyFont="1" applyFill="1" applyBorder="1"/>
    <xf numFmtId="164" fontId="14" fillId="0" borderId="0" xfId="0" applyNumberFormat="1" applyFont="1" applyFill="1" applyAlignment="1">
      <alignment horizontal="left"/>
    </xf>
    <xf numFmtId="164" fontId="14" fillId="0" borderId="0" xfId="0" applyNumberFormat="1" applyFont="1" applyFill="1"/>
    <xf numFmtId="43" fontId="2" fillId="0" borderId="4" xfId="3" applyNumberFormat="1" applyFont="1" applyFill="1" applyBorder="1"/>
    <xf numFmtId="1" fontId="14" fillId="0" borderId="0" xfId="0" applyNumberFormat="1" applyFont="1" applyFill="1" applyAlignment="1">
      <alignment horizontal="left"/>
    </xf>
    <xf numFmtId="167" fontId="2" fillId="0" borderId="4" xfId="3" applyNumberFormat="1" applyFont="1" applyFill="1" applyBorder="1"/>
    <xf numFmtId="167" fontId="19" fillId="0" borderId="0" xfId="0" applyNumberFormat="1" applyFont="1" applyFill="1"/>
    <xf numFmtId="43" fontId="2" fillId="0" borderId="0" xfId="8" applyNumberFormat="1" applyFont="1" applyFill="1"/>
    <xf numFmtId="43" fontId="2" fillId="0" borderId="0" xfId="0" applyNumberFormat="1" applyFont="1" applyFill="1" applyAlignment="1">
      <alignment horizontal="left"/>
    </xf>
    <xf numFmtId="43" fontId="2" fillId="0" borderId="0" xfId="0" applyNumberFormat="1" applyFont="1" applyFill="1"/>
    <xf numFmtId="43" fontId="20" fillId="0" borderId="0" xfId="0" applyNumberFormat="1" applyFont="1" applyFill="1"/>
    <xf numFmtId="43" fontId="21" fillId="0" borderId="0" xfId="0" applyNumberFormat="1" applyFont="1" applyFill="1"/>
    <xf numFmtId="164" fontId="9" fillId="0" borderId="0" xfId="5" applyNumberFormat="1" applyFont="1" applyFill="1"/>
    <xf numFmtId="164" fontId="11" fillId="0" borderId="0" xfId="5" applyNumberFormat="1" applyFont="1" applyFill="1" applyAlignment="1">
      <alignment wrapText="1"/>
    </xf>
    <xf numFmtId="164" fontId="5" fillId="0" borderId="7" xfId="5" applyNumberFormat="1" applyFont="1" applyFill="1" applyBorder="1"/>
    <xf numFmtId="43" fontId="2" fillId="0" borderId="7" xfId="3" applyNumberFormat="1" applyFont="1" applyFill="1" applyBorder="1"/>
    <xf numFmtId="164" fontId="3" fillId="0" borderId="6" xfId="5" applyNumberFormat="1" applyFill="1" applyBorder="1"/>
    <xf numFmtId="164" fontId="5" fillId="0" borderId="4" xfId="5" applyNumberFormat="1" applyFont="1" applyFill="1" applyBorder="1"/>
    <xf numFmtId="164" fontId="16" fillId="0" borderId="0" xfId="5" applyNumberFormat="1" applyFont="1" applyFill="1"/>
    <xf numFmtId="43" fontId="3" fillId="0" borderId="0" xfId="5" applyNumberFormat="1" applyFill="1"/>
  </cellXfs>
  <cellStyles count="9">
    <cellStyle name="Comma" xfId="1" builtinId="3"/>
    <cellStyle name="Comma 10" xfId="7" xr:uid="{AD8DAEAE-1DE1-4A6A-BBF7-712BC3CB89A8}"/>
    <cellStyle name="Comma 10 2" xfId="3" xr:uid="{DF5474C6-47E8-4003-8D56-921DC9020C30}"/>
    <cellStyle name="Normal" xfId="0" builtinId="0"/>
    <cellStyle name="Normal 111" xfId="2" xr:uid="{029C7ED8-32CE-4E3D-A588-0E48C7323930}"/>
    <cellStyle name="Normal 111 2" xfId="5" xr:uid="{4FC5DF4F-1F83-48CD-8823-B6A112409379}"/>
    <cellStyle name="Normal 111 2 2" xfId="8" xr:uid="{62D4334B-6FB9-480F-892A-16896099D352}"/>
    <cellStyle name="Normal 2 3" xfId="4" xr:uid="{D3830683-E0D5-493A-BC45-B70DA1EA9875}"/>
    <cellStyle name="Normal 309" xfId="6" xr:uid="{B7645017-A6C8-4543-922B-4E07F149F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OS%20ESTRUTURADOS/FIIs/Fundos/Planilhas/Diversos/Modelo%20de%20Fechamento%20Padr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undos\Planilhas\Diversos\Modelo%20de%20Fechamento%20Padra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UNDOS%20ESTRUTURADOS\FIIs\FII%20Brisa%20(Eduardo%20Souza%20Ramos)\Contabilidade\2015\12.Dezembro\Fechamento%20Brisa%20Dezembro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</sheetNames>
    <sheetDataSet>
      <sheetData sheetId="0"/>
      <sheetData sheetId="1">
        <row r="309">
          <cell r="H30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Balanço"/>
      <sheetName val="Resultado"/>
      <sheetName val="Comparativo"/>
      <sheetName val=" Mutações do PL"/>
      <sheetName val="Rentabilidade"/>
      <sheetName val="Encargos"/>
      <sheetName val="Fluxo de CX"/>
      <sheetName val="Patrimônio"/>
      <sheetName val="Caixa"/>
    </sheetNames>
    <sheetDataSet>
      <sheetData sheetId="0">
        <row r="5">
          <cell r="B5" t="str">
            <v>1311515001</v>
          </cell>
        </row>
      </sheetData>
      <sheetData sheetId="1"/>
      <sheetData sheetId="2">
        <row r="10">
          <cell r="B10" t="str">
            <v>Propriedades para Investimento</v>
          </cell>
        </row>
      </sheetData>
      <sheetData sheetId="3"/>
      <sheetData sheetId="4">
        <row r="2">
          <cell r="B2" t="str">
            <v>Fundo de Investimento Imobiliário - FII Brisa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5976-7C72-4932-8FAF-97C8CD645BA6}">
  <sheetPr>
    <pageSetUpPr fitToPage="1"/>
  </sheetPr>
  <dimension ref="A2:K450"/>
  <sheetViews>
    <sheetView showGridLines="0" tabSelected="1" view="pageBreakPreview" topLeftCell="C1" zoomScaleNormal="85" zoomScaleSheetLayoutView="100" workbookViewId="0">
      <selection activeCell="D2" sqref="D2:H2"/>
    </sheetView>
  </sheetViews>
  <sheetFormatPr defaultColWidth="9.140625" defaultRowHeight="14.25" customHeight="1" x14ac:dyDescent="0.2"/>
  <cols>
    <col min="1" max="1" width="0" style="1" hidden="1" customWidth="1"/>
    <col min="2" max="2" width="14" style="2" hidden="1" customWidth="1"/>
    <col min="3" max="3" width="2.85546875" style="1" customWidth="1"/>
    <col min="4" max="4" width="22.140625" style="1" customWidth="1"/>
    <col min="5" max="6" width="9.140625" style="1"/>
    <col min="7" max="7" width="51" style="1" customWidth="1"/>
    <col min="8" max="8" width="15.140625" style="21" bestFit="1" customWidth="1"/>
    <col min="9" max="10" width="3.28515625" style="1" customWidth="1"/>
    <col min="11" max="11" width="12.5703125" style="1" bestFit="1" customWidth="1"/>
    <col min="12" max="16384" width="9.140625" style="1"/>
  </cols>
  <sheetData>
    <row r="2" spans="1:10" ht="14.25" customHeight="1" x14ac:dyDescent="0.25">
      <c r="D2" s="3" t="s">
        <v>0</v>
      </c>
      <c r="E2" s="3"/>
      <c r="F2" s="3"/>
      <c r="G2" s="3"/>
      <c r="H2" s="3"/>
      <c r="I2" s="4"/>
      <c r="J2" s="4"/>
    </row>
    <row r="3" spans="1:10" ht="14.25" customHeight="1" x14ac:dyDescent="0.25">
      <c r="D3" s="5" t="s">
        <v>1</v>
      </c>
      <c r="E3" s="5"/>
      <c r="F3" s="5"/>
      <c r="G3" s="5"/>
      <c r="H3" s="5"/>
    </row>
    <row r="4" spans="1:10" ht="14.25" customHeight="1" x14ac:dyDescent="0.25">
      <c r="D4" s="6" t="s">
        <v>2</v>
      </c>
      <c r="E4" s="6"/>
      <c r="F4" s="6"/>
      <c r="G4" s="6"/>
      <c r="H4" s="6"/>
    </row>
    <row r="5" spans="1:10" ht="14.25" customHeight="1" x14ac:dyDescent="0.2">
      <c r="D5" s="7"/>
      <c r="E5" s="7"/>
      <c r="F5" s="7"/>
      <c r="G5" s="7"/>
      <c r="H5" s="8"/>
    </row>
    <row r="6" spans="1:10" ht="14.25" customHeight="1" x14ac:dyDescent="0.2">
      <c r="D6" s="9" t="s">
        <v>3</v>
      </c>
      <c r="E6" s="9"/>
      <c r="F6" s="9"/>
      <c r="G6" s="9"/>
      <c r="H6" s="9"/>
    </row>
    <row r="7" spans="1:10" ht="14.25" customHeight="1" thickBot="1" x14ac:dyDescent="0.25">
      <c r="D7" s="10" t="s">
        <v>4</v>
      </c>
      <c r="E7" s="10"/>
      <c r="F7" s="10"/>
      <c r="G7" s="10"/>
      <c r="H7" s="11"/>
    </row>
    <row r="8" spans="1:10" ht="14.25" customHeight="1" x14ac:dyDescent="0.2">
      <c r="D8" s="12" t="s">
        <v>5</v>
      </c>
      <c r="E8" s="13"/>
      <c r="F8" s="13"/>
      <c r="G8" s="13"/>
      <c r="H8" s="14"/>
    </row>
    <row r="9" spans="1:10" ht="14.25" customHeight="1" x14ac:dyDescent="0.2">
      <c r="D9" s="4"/>
      <c r="E9" s="15"/>
      <c r="F9" s="15"/>
      <c r="G9" s="15"/>
      <c r="H9" s="16"/>
    </row>
    <row r="10" spans="1:10" ht="14.25" customHeight="1" x14ac:dyDescent="0.2">
      <c r="A10" s="1" t="s">
        <v>6</v>
      </c>
      <c r="B10" s="17"/>
      <c r="D10" s="18" t="s">
        <v>7</v>
      </c>
      <c r="E10" s="15"/>
      <c r="F10" s="15"/>
      <c r="G10" s="15"/>
      <c r="H10" s="16"/>
    </row>
    <row r="11" spans="1:10" ht="14.25" customHeight="1" x14ac:dyDescent="0.2">
      <c r="B11" s="19"/>
      <c r="D11" s="20" t="s">
        <v>8</v>
      </c>
      <c r="H11" s="21">
        <f>SUM(H12:H22)</f>
        <v>179.7</v>
      </c>
    </row>
    <row r="12" spans="1:10" ht="14.25" hidden="1" customHeight="1" x14ac:dyDescent="0.2">
      <c r="B12" s="22">
        <v>1128000002</v>
      </c>
      <c r="D12" s="23" t="s">
        <v>9</v>
      </c>
      <c r="H12" s="21">
        <v>0</v>
      </c>
    </row>
    <row r="13" spans="1:10" ht="14.25" hidden="1" customHeight="1" x14ac:dyDescent="0.2">
      <c r="B13" s="22">
        <v>1128000004</v>
      </c>
      <c r="D13" s="23" t="s">
        <v>10</v>
      </c>
      <c r="H13" s="21">
        <v>179.7</v>
      </c>
    </row>
    <row r="14" spans="1:10" ht="14.25" hidden="1" customHeight="1" x14ac:dyDescent="0.2">
      <c r="B14" s="22">
        <v>1128000010</v>
      </c>
      <c r="D14" s="23" t="s">
        <v>11</v>
      </c>
      <c r="H14" s="21">
        <v>0</v>
      </c>
    </row>
    <row r="15" spans="1:10" ht="14.25" hidden="1" customHeight="1" x14ac:dyDescent="0.2">
      <c r="B15" s="22">
        <v>1128000210</v>
      </c>
      <c r="D15" s="23" t="s">
        <v>12</v>
      </c>
      <c r="H15" s="21">
        <v>0</v>
      </c>
    </row>
    <row r="16" spans="1:10" ht="14.25" hidden="1" customHeight="1" x14ac:dyDescent="0.2">
      <c r="B16" s="22">
        <v>1128000005</v>
      </c>
      <c r="D16" s="23" t="s">
        <v>13</v>
      </c>
      <c r="H16" s="21">
        <v>0</v>
      </c>
    </row>
    <row r="17" spans="1:8" ht="14.25" hidden="1" customHeight="1" x14ac:dyDescent="0.2">
      <c r="B17" s="22">
        <v>1128000006</v>
      </c>
      <c r="D17" s="23" t="s">
        <v>14</v>
      </c>
      <c r="H17" s="21">
        <v>0</v>
      </c>
    </row>
    <row r="18" spans="1:8" ht="14.25" hidden="1" customHeight="1" x14ac:dyDescent="0.2">
      <c r="B18" s="22">
        <v>1128000007</v>
      </c>
      <c r="D18" s="23" t="s">
        <v>15</v>
      </c>
      <c r="H18" s="21">
        <v>0</v>
      </c>
    </row>
    <row r="19" spans="1:8" ht="14.25" hidden="1" customHeight="1" x14ac:dyDescent="0.2">
      <c r="B19" s="22">
        <v>1128000008</v>
      </c>
      <c r="D19" s="23" t="s">
        <v>16</v>
      </c>
      <c r="H19" s="21">
        <v>0</v>
      </c>
    </row>
    <row r="20" spans="1:8" ht="14.25" hidden="1" customHeight="1" x14ac:dyDescent="0.2">
      <c r="B20" s="22">
        <v>1128000009</v>
      </c>
      <c r="D20" s="23" t="s">
        <v>17</v>
      </c>
      <c r="H20" s="21">
        <v>0</v>
      </c>
    </row>
    <row r="21" spans="1:8" ht="14.25" hidden="1" customHeight="1" x14ac:dyDescent="0.2">
      <c r="B21" s="22">
        <v>1128000011</v>
      </c>
      <c r="D21" s="23" t="s">
        <v>18</v>
      </c>
      <c r="H21" s="21">
        <v>0</v>
      </c>
    </row>
    <row r="22" spans="1:8" ht="14.25" hidden="1" customHeight="1" x14ac:dyDescent="0.2">
      <c r="B22" s="22">
        <v>1128000208</v>
      </c>
      <c r="D22" s="23" t="s">
        <v>19</v>
      </c>
      <c r="H22" s="21">
        <v>0</v>
      </c>
    </row>
    <row r="23" spans="1:8" ht="14.25" customHeight="1" x14ac:dyDescent="0.2">
      <c r="A23" s="1" t="s">
        <v>6</v>
      </c>
      <c r="D23" s="20" t="s">
        <v>20</v>
      </c>
    </row>
    <row r="24" spans="1:8" ht="14.25" customHeight="1" x14ac:dyDescent="0.2">
      <c r="A24" s="1" t="s">
        <v>6</v>
      </c>
      <c r="D24" s="24" t="s">
        <v>21</v>
      </c>
    </row>
    <row r="25" spans="1:8" ht="14.25" hidden="1" customHeight="1" x14ac:dyDescent="0.2">
      <c r="B25" s="1"/>
      <c r="D25" s="24" t="s">
        <v>22</v>
      </c>
    </row>
    <row r="26" spans="1:8" ht="14.25" hidden="1" customHeight="1" x14ac:dyDescent="0.2">
      <c r="B26" s="1"/>
      <c r="D26" s="24"/>
    </row>
    <row r="27" spans="1:8" ht="14.25" hidden="1" customHeight="1" x14ac:dyDescent="0.2">
      <c r="D27" s="23" t="s">
        <v>23</v>
      </c>
      <c r="H27" s="21">
        <f>SUM(H28:H31)</f>
        <v>0</v>
      </c>
    </row>
    <row r="28" spans="1:8" ht="14.25" hidden="1" customHeight="1" x14ac:dyDescent="0.2">
      <c r="B28" s="22">
        <v>1311025001</v>
      </c>
      <c r="D28" s="25" t="s">
        <v>24</v>
      </c>
      <c r="H28" s="21">
        <v>0</v>
      </c>
    </row>
    <row r="29" spans="1:8" ht="14.25" hidden="1" customHeight="1" x14ac:dyDescent="0.2">
      <c r="B29" s="22">
        <v>1311025002</v>
      </c>
      <c r="D29" s="25" t="s">
        <v>25</v>
      </c>
      <c r="H29" s="21">
        <v>0</v>
      </c>
    </row>
    <row r="30" spans="1:8" ht="14.25" hidden="1" customHeight="1" x14ac:dyDescent="0.2">
      <c r="B30" s="22">
        <v>1311025003</v>
      </c>
      <c r="D30" s="25" t="s">
        <v>26</v>
      </c>
      <c r="H30" s="21">
        <v>0</v>
      </c>
    </row>
    <row r="31" spans="1:8" ht="14.25" hidden="1" customHeight="1" x14ac:dyDescent="0.2">
      <c r="B31" s="22">
        <v>1311025999</v>
      </c>
      <c r="D31" s="25" t="s">
        <v>27</v>
      </c>
      <c r="H31" s="21">
        <v>0</v>
      </c>
    </row>
    <row r="32" spans="1:8" ht="14.25" hidden="1" customHeight="1" x14ac:dyDescent="0.2">
      <c r="B32" s="22"/>
      <c r="D32" s="23" t="s">
        <v>22</v>
      </c>
      <c r="H32" s="21">
        <f>SUM(H33:H34)</f>
        <v>0</v>
      </c>
    </row>
    <row r="33" spans="2:8" ht="14.25" hidden="1" customHeight="1" x14ac:dyDescent="0.2">
      <c r="B33" s="22">
        <v>1311065001</v>
      </c>
      <c r="D33" s="25" t="s">
        <v>22</v>
      </c>
      <c r="H33" s="21">
        <v>0</v>
      </c>
    </row>
    <row r="34" spans="2:8" ht="14.25" hidden="1" customHeight="1" x14ac:dyDescent="0.2">
      <c r="B34" s="26">
        <v>1311065999</v>
      </c>
      <c r="D34" s="25" t="s">
        <v>28</v>
      </c>
      <c r="H34" s="21">
        <v>0</v>
      </c>
    </row>
    <row r="35" spans="2:8" ht="14.25" customHeight="1" x14ac:dyDescent="0.2">
      <c r="B35" s="22"/>
      <c r="D35" s="23" t="s">
        <v>29</v>
      </c>
      <c r="H35" s="21">
        <f>SUM(H36:H38)</f>
        <v>36109780.890000001</v>
      </c>
    </row>
    <row r="36" spans="2:8" ht="14.25" hidden="1" customHeight="1" x14ac:dyDescent="0.2">
      <c r="B36" s="22">
        <v>1311510001</v>
      </c>
      <c r="D36" s="25" t="s">
        <v>30</v>
      </c>
      <c r="H36" s="21">
        <v>0</v>
      </c>
    </row>
    <row r="37" spans="2:8" ht="14.25" hidden="1" customHeight="1" x14ac:dyDescent="0.2">
      <c r="B37" s="22">
        <v>1311515001</v>
      </c>
      <c r="D37" s="25" t="s">
        <v>31</v>
      </c>
      <c r="H37" s="21">
        <v>36109780.890000001</v>
      </c>
    </row>
    <row r="38" spans="2:8" ht="14.25" hidden="1" customHeight="1" x14ac:dyDescent="0.2">
      <c r="B38" s="22"/>
      <c r="D38" s="25"/>
    </row>
    <row r="39" spans="2:8" ht="14.25" hidden="1" customHeight="1" x14ac:dyDescent="0.2">
      <c r="B39" s="27"/>
      <c r="D39" s="23" t="s">
        <v>32</v>
      </c>
      <c r="H39" s="21">
        <f>SUM(H40:H41)</f>
        <v>0</v>
      </c>
    </row>
    <row r="40" spans="2:8" ht="14.25" hidden="1" customHeight="1" x14ac:dyDescent="0.2">
      <c r="B40" s="27">
        <v>1211004001</v>
      </c>
      <c r="D40" s="25" t="s">
        <v>22</v>
      </c>
      <c r="H40" s="21">
        <v>0</v>
      </c>
    </row>
    <row r="41" spans="2:8" ht="14.25" hidden="1" customHeight="1" x14ac:dyDescent="0.2">
      <c r="B41" s="27">
        <v>1211004002</v>
      </c>
      <c r="D41" s="25" t="s">
        <v>33</v>
      </c>
      <c r="H41" s="21">
        <v>0</v>
      </c>
    </row>
    <row r="42" spans="2:8" ht="14.25" hidden="1" customHeight="1" x14ac:dyDescent="0.2">
      <c r="B42" s="22"/>
      <c r="D42" s="23" t="s">
        <v>34</v>
      </c>
      <c r="H42" s="21">
        <f>SUM(H43:H48)</f>
        <v>0</v>
      </c>
    </row>
    <row r="43" spans="2:8" ht="14.25" hidden="1" customHeight="1" x14ac:dyDescent="0.2">
      <c r="B43" s="22">
        <v>1211003001</v>
      </c>
      <c r="D43" s="25" t="s">
        <v>35</v>
      </c>
      <c r="H43" s="21">
        <v>0</v>
      </c>
    </row>
    <row r="44" spans="2:8" ht="14.25" hidden="1" customHeight="1" x14ac:dyDescent="0.2">
      <c r="B44" s="22">
        <v>1211003002</v>
      </c>
      <c r="D44" s="25" t="s">
        <v>26</v>
      </c>
      <c r="H44" s="21">
        <v>0</v>
      </c>
    </row>
    <row r="45" spans="2:8" ht="14.25" hidden="1" customHeight="1" x14ac:dyDescent="0.2">
      <c r="B45" s="22">
        <v>1311003001</v>
      </c>
      <c r="D45" s="25" t="s">
        <v>35</v>
      </c>
      <c r="H45" s="21">
        <v>0</v>
      </c>
    </row>
    <row r="46" spans="2:8" ht="14.25" hidden="1" customHeight="1" x14ac:dyDescent="0.2">
      <c r="B46" s="22">
        <v>1361002001</v>
      </c>
      <c r="D46" s="1" t="s">
        <v>35</v>
      </c>
      <c r="H46" s="21">
        <v>0</v>
      </c>
    </row>
    <row r="47" spans="2:8" ht="14.25" hidden="1" customHeight="1" x14ac:dyDescent="0.2">
      <c r="B47" s="22">
        <v>1361002999</v>
      </c>
      <c r="D47" s="1" t="s">
        <v>36</v>
      </c>
      <c r="H47" s="21">
        <v>0</v>
      </c>
    </row>
    <row r="48" spans="2:8" ht="14.25" hidden="1" customHeight="1" x14ac:dyDescent="0.2">
      <c r="B48" s="22">
        <v>1311003999</v>
      </c>
      <c r="D48" s="25" t="s">
        <v>36</v>
      </c>
      <c r="H48" s="21">
        <v>0</v>
      </c>
    </row>
    <row r="49" spans="2:8" ht="14.25" hidden="1" customHeight="1" x14ac:dyDescent="0.2">
      <c r="B49" s="22"/>
      <c r="D49" s="23" t="s">
        <v>37</v>
      </c>
      <c r="H49" s="21">
        <f>SUM(H50:H54)</f>
        <v>0</v>
      </c>
    </row>
    <row r="50" spans="2:8" ht="14.25" hidden="1" customHeight="1" x14ac:dyDescent="0.2">
      <c r="B50" s="22">
        <v>1211005001</v>
      </c>
      <c r="D50" s="25" t="s">
        <v>38</v>
      </c>
      <c r="H50" s="21">
        <v>0</v>
      </c>
    </row>
    <row r="51" spans="2:8" ht="14.25" hidden="1" customHeight="1" x14ac:dyDescent="0.2">
      <c r="B51" s="22">
        <v>1211005002</v>
      </c>
      <c r="D51" s="25" t="s">
        <v>26</v>
      </c>
      <c r="H51" s="21">
        <v>0</v>
      </c>
    </row>
    <row r="52" spans="2:8" ht="14.25" hidden="1" customHeight="1" x14ac:dyDescent="0.2">
      <c r="B52" s="22">
        <v>1311005001</v>
      </c>
      <c r="D52" s="25" t="s">
        <v>38</v>
      </c>
      <c r="H52" s="21">
        <v>0</v>
      </c>
    </row>
    <row r="53" spans="2:8" ht="14.25" hidden="1" customHeight="1" x14ac:dyDescent="0.2">
      <c r="B53" s="22">
        <v>1311005002</v>
      </c>
      <c r="D53" s="25" t="s">
        <v>39</v>
      </c>
      <c r="H53" s="21">
        <v>0</v>
      </c>
    </row>
    <row r="54" spans="2:8" ht="14.25" hidden="1" customHeight="1" x14ac:dyDescent="0.2">
      <c r="B54" s="22">
        <v>1311005999</v>
      </c>
      <c r="D54" s="25" t="s">
        <v>40</v>
      </c>
      <c r="H54" s="21">
        <v>0</v>
      </c>
    </row>
    <row r="55" spans="2:8" ht="14.25" hidden="1" customHeight="1" x14ac:dyDescent="0.2">
      <c r="B55" s="22"/>
      <c r="D55" s="23" t="s">
        <v>41</v>
      </c>
      <c r="H55" s="21">
        <f>SUM(H56:H57)</f>
        <v>0</v>
      </c>
    </row>
    <row r="56" spans="2:8" ht="14.25" hidden="1" customHeight="1" x14ac:dyDescent="0.2">
      <c r="B56" s="22">
        <v>1311080001</v>
      </c>
      <c r="D56" s="25" t="s">
        <v>42</v>
      </c>
      <c r="H56" s="21">
        <v>0</v>
      </c>
    </row>
    <row r="57" spans="2:8" ht="14.25" hidden="1" customHeight="1" x14ac:dyDescent="0.2">
      <c r="B57" s="22">
        <v>1311082999</v>
      </c>
      <c r="D57" s="25" t="s">
        <v>43</v>
      </c>
      <c r="H57" s="21">
        <v>0</v>
      </c>
    </row>
    <row r="58" spans="2:8" ht="14.25" hidden="1" customHeight="1" x14ac:dyDescent="0.2">
      <c r="B58" s="22"/>
      <c r="D58" s="23" t="s">
        <v>44</v>
      </c>
      <c r="H58" s="21">
        <f>SUM(H59:H61)</f>
        <v>0</v>
      </c>
    </row>
    <row r="59" spans="2:8" ht="14.25" hidden="1" customHeight="1" x14ac:dyDescent="0.2">
      <c r="B59" s="22">
        <v>1211007001</v>
      </c>
      <c r="D59" s="25" t="s">
        <v>45</v>
      </c>
      <c r="H59" s="21">
        <v>0</v>
      </c>
    </row>
    <row r="60" spans="2:8" ht="14.25" hidden="1" customHeight="1" x14ac:dyDescent="0.2">
      <c r="B60" s="22">
        <v>1211007002</v>
      </c>
      <c r="D60" s="25" t="s">
        <v>26</v>
      </c>
      <c r="H60" s="21">
        <v>0</v>
      </c>
    </row>
    <row r="61" spans="2:8" ht="14.25" hidden="1" customHeight="1" x14ac:dyDescent="0.2">
      <c r="B61" s="22">
        <v>1311007001</v>
      </c>
      <c r="D61" s="25" t="s">
        <v>45</v>
      </c>
      <c r="H61" s="21">
        <v>0</v>
      </c>
    </row>
    <row r="62" spans="2:8" ht="14.25" hidden="1" customHeight="1" x14ac:dyDescent="0.2">
      <c r="B62" s="22"/>
      <c r="D62" s="23" t="s">
        <v>46</v>
      </c>
      <c r="H62" s="21">
        <f>+H63</f>
        <v>0</v>
      </c>
    </row>
    <row r="63" spans="2:8" ht="14.25" hidden="1" customHeight="1" x14ac:dyDescent="0.2">
      <c r="B63" s="22">
        <v>1211006001</v>
      </c>
      <c r="D63" s="25" t="s">
        <v>47</v>
      </c>
      <c r="H63" s="21">
        <v>0</v>
      </c>
    </row>
    <row r="64" spans="2:8" ht="14.25" hidden="1" customHeight="1" x14ac:dyDescent="0.2">
      <c r="B64" s="22"/>
      <c r="D64" s="25"/>
    </row>
    <row r="65" spans="1:8" ht="14.25" customHeight="1" x14ac:dyDescent="0.2">
      <c r="A65" s="1" t="s">
        <v>6</v>
      </c>
      <c r="D65" s="24" t="s">
        <v>48</v>
      </c>
    </row>
    <row r="66" spans="1:8" ht="14.25" hidden="1" customHeight="1" x14ac:dyDescent="0.2">
      <c r="D66" s="23" t="s">
        <v>46</v>
      </c>
      <c r="H66" s="21">
        <f>SUM(H67:H72)</f>
        <v>0</v>
      </c>
    </row>
    <row r="67" spans="1:8" ht="14.25" hidden="1" customHeight="1" x14ac:dyDescent="0.2">
      <c r="B67" s="22">
        <v>1311062001</v>
      </c>
      <c r="D67" s="25" t="s">
        <v>49</v>
      </c>
      <c r="H67" s="21">
        <v>0</v>
      </c>
    </row>
    <row r="68" spans="1:8" ht="14.25" hidden="1" customHeight="1" x14ac:dyDescent="0.2">
      <c r="B68" s="22">
        <v>1311062002</v>
      </c>
      <c r="D68" s="25" t="s">
        <v>50</v>
      </c>
      <c r="E68" s="15"/>
      <c r="F68" s="15"/>
      <c r="H68" s="21">
        <v>0</v>
      </c>
    </row>
    <row r="69" spans="1:8" ht="14.25" hidden="1" customHeight="1" x14ac:dyDescent="0.2">
      <c r="B69" s="22">
        <v>1311062003</v>
      </c>
      <c r="D69" s="25" t="s">
        <v>51</v>
      </c>
      <c r="E69" s="15"/>
      <c r="F69" s="15"/>
      <c r="H69" s="21">
        <v>0</v>
      </c>
    </row>
    <row r="70" spans="1:8" ht="14.25" hidden="1" customHeight="1" x14ac:dyDescent="0.2">
      <c r="B70" s="22">
        <v>1311062999</v>
      </c>
      <c r="D70" s="25" t="s">
        <v>52</v>
      </c>
      <c r="E70" s="15"/>
      <c r="F70" s="15"/>
      <c r="H70" s="21">
        <v>0</v>
      </c>
    </row>
    <row r="71" spans="1:8" ht="14.25" hidden="1" customHeight="1" x14ac:dyDescent="0.2">
      <c r="B71" s="22">
        <v>1321000001</v>
      </c>
      <c r="D71" s="25" t="s">
        <v>53</v>
      </c>
      <c r="E71" s="15"/>
      <c r="F71" s="15"/>
      <c r="H71" s="21">
        <v>0</v>
      </c>
    </row>
    <row r="72" spans="1:8" ht="14.25" hidden="1" customHeight="1" x14ac:dyDescent="0.2">
      <c r="B72" s="22">
        <v>1321062999</v>
      </c>
      <c r="D72" s="25" t="s">
        <v>54</v>
      </c>
      <c r="E72" s="15"/>
      <c r="F72" s="15"/>
      <c r="H72" s="21">
        <v>0</v>
      </c>
    </row>
    <row r="73" spans="1:8" ht="14.25" hidden="1" customHeight="1" x14ac:dyDescent="0.2">
      <c r="B73" s="22"/>
      <c r="D73" s="23" t="s">
        <v>55</v>
      </c>
      <c r="E73" s="15"/>
      <c r="F73" s="15"/>
      <c r="H73" s="21">
        <f>SUM(H74:H76)</f>
        <v>0</v>
      </c>
    </row>
    <row r="74" spans="1:8" ht="14.25" hidden="1" customHeight="1" x14ac:dyDescent="0.2">
      <c r="B74" s="22">
        <v>1319030901</v>
      </c>
      <c r="D74" s="25" t="s">
        <v>56</v>
      </c>
      <c r="E74" s="15"/>
      <c r="F74" s="15"/>
      <c r="H74" s="21">
        <v>0</v>
      </c>
    </row>
    <row r="75" spans="1:8" ht="14.25" hidden="1" customHeight="1" x14ac:dyDescent="0.2">
      <c r="B75" s="22">
        <v>1311099015</v>
      </c>
      <c r="D75" s="25" t="s">
        <v>57</v>
      </c>
      <c r="E75" s="15"/>
      <c r="F75" s="15"/>
      <c r="H75" s="21">
        <v>0</v>
      </c>
    </row>
    <row r="76" spans="1:8" ht="14.25" hidden="1" customHeight="1" x14ac:dyDescent="0.2">
      <c r="B76" s="22">
        <v>1311099988</v>
      </c>
      <c r="D76" s="25" t="s">
        <v>58</v>
      </c>
      <c r="E76" s="15"/>
      <c r="F76" s="15"/>
      <c r="H76" s="21">
        <v>0</v>
      </c>
    </row>
    <row r="77" spans="1:8" ht="14.25" hidden="1" customHeight="1" x14ac:dyDescent="0.2">
      <c r="B77" s="22"/>
      <c r="D77" s="23" t="s">
        <v>59</v>
      </c>
      <c r="E77" s="15"/>
      <c r="F77" s="15"/>
      <c r="H77" s="21">
        <f>SUM(H78)</f>
        <v>0</v>
      </c>
    </row>
    <row r="78" spans="1:8" ht="14.25" hidden="1" customHeight="1" x14ac:dyDescent="0.2">
      <c r="B78" s="28">
        <v>1311055401</v>
      </c>
      <c r="D78" s="25" t="s">
        <v>60</v>
      </c>
      <c r="E78" s="15"/>
      <c r="F78" s="15"/>
      <c r="H78" s="21">
        <v>0</v>
      </c>
    </row>
    <row r="79" spans="1:8" ht="14.25" hidden="1" customHeight="1" x14ac:dyDescent="0.2">
      <c r="B79" s="28"/>
      <c r="D79" s="23" t="s">
        <v>61</v>
      </c>
      <c r="E79" s="29"/>
      <c r="F79" s="15"/>
      <c r="H79" s="21">
        <f>SUM(H80:H81)</f>
        <v>0</v>
      </c>
    </row>
    <row r="80" spans="1:8" ht="14.25" hidden="1" customHeight="1" x14ac:dyDescent="0.2">
      <c r="B80" s="22">
        <v>1312010001</v>
      </c>
      <c r="D80" s="25" t="s">
        <v>62</v>
      </c>
      <c r="E80" s="29"/>
      <c r="F80" s="15"/>
      <c r="H80" s="21">
        <v>0</v>
      </c>
    </row>
    <row r="81" spans="2:8" ht="14.25" hidden="1" customHeight="1" x14ac:dyDescent="0.2">
      <c r="B81" s="22">
        <v>1312010999</v>
      </c>
      <c r="D81" s="25" t="s">
        <v>63</v>
      </c>
      <c r="H81" s="21">
        <v>0</v>
      </c>
    </row>
    <row r="82" spans="2:8" ht="14.25" customHeight="1" x14ac:dyDescent="0.2">
      <c r="B82" s="28"/>
      <c r="D82" s="23" t="s">
        <v>64</v>
      </c>
      <c r="E82" s="29"/>
      <c r="F82" s="15"/>
      <c r="H82" s="21">
        <f>SUM(H83:H87)</f>
        <v>115372630.34</v>
      </c>
    </row>
    <row r="83" spans="2:8" ht="14.25" hidden="1" customHeight="1" x14ac:dyDescent="0.2">
      <c r="B83" s="22">
        <v>1312020001</v>
      </c>
      <c r="D83" s="25" t="s">
        <v>65</v>
      </c>
      <c r="H83" s="21">
        <v>115372630.34</v>
      </c>
    </row>
    <row r="84" spans="2:8" ht="14.25" hidden="1" customHeight="1" x14ac:dyDescent="0.2">
      <c r="B84" s="22">
        <v>1312020203</v>
      </c>
      <c r="D84" s="25" t="s">
        <v>66</v>
      </c>
      <c r="H84" s="21">
        <v>0</v>
      </c>
    </row>
    <row r="85" spans="2:8" ht="14.25" hidden="1" customHeight="1" x14ac:dyDescent="0.2">
      <c r="B85" s="22">
        <v>1312020999</v>
      </c>
      <c r="D85" s="25" t="s">
        <v>67</v>
      </c>
      <c r="H85" s="21">
        <v>0</v>
      </c>
    </row>
    <row r="86" spans="2:8" ht="14.25" hidden="1" customHeight="1" x14ac:dyDescent="0.2">
      <c r="B86" s="22">
        <v>1312020002</v>
      </c>
      <c r="D86" s="25" t="s">
        <v>50</v>
      </c>
      <c r="H86" s="21">
        <v>0</v>
      </c>
    </row>
    <row r="87" spans="2:8" ht="14.25" hidden="1" customHeight="1" x14ac:dyDescent="0.2">
      <c r="B87" s="22">
        <v>1312020003</v>
      </c>
      <c r="D87" s="25" t="s">
        <v>68</v>
      </c>
      <c r="H87" s="21">
        <v>0</v>
      </c>
    </row>
    <row r="88" spans="2:8" ht="14.25" hidden="1" customHeight="1" x14ac:dyDescent="0.2">
      <c r="B88" s="30"/>
      <c r="D88" s="23" t="s">
        <v>69</v>
      </c>
      <c r="E88" s="29"/>
      <c r="F88" s="15"/>
      <c r="H88" s="21">
        <f>SUM(H89:H90)</f>
        <v>0</v>
      </c>
    </row>
    <row r="89" spans="2:8" ht="14.25" hidden="1" customHeight="1" x14ac:dyDescent="0.2">
      <c r="B89" s="30">
        <v>1312030001</v>
      </c>
      <c r="D89" s="25" t="s">
        <v>69</v>
      </c>
      <c r="E89" s="29"/>
      <c r="F89" s="15"/>
      <c r="H89" s="21">
        <v>0</v>
      </c>
    </row>
    <row r="90" spans="2:8" ht="14.25" hidden="1" customHeight="1" x14ac:dyDescent="0.2">
      <c r="B90" s="30">
        <v>1312030002</v>
      </c>
      <c r="D90" s="25" t="s">
        <v>68</v>
      </c>
      <c r="H90" s="21">
        <v>0</v>
      </c>
    </row>
    <row r="91" spans="2:8" ht="14.25" customHeight="1" x14ac:dyDescent="0.2">
      <c r="B91" s="22"/>
      <c r="D91" s="23" t="s">
        <v>70</v>
      </c>
      <c r="E91" s="15"/>
      <c r="F91" s="15"/>
      <c r="H91" s="21">
        <f>SUM(H92:H95)</f>
        <v>1564388.64</v>
      </c>
    </row>
    <row r="92" spans="2:8" ht="14.25" hidden="1" customHeight="1" x14ac:dyDescent="0.2">
      <c r="B92" s="22">
        <v>1843001001</v>
      </c>
      <c r="D92" s="25" t="s">
        <v>70</v>
      </c>
      <c r="E92" s="15"/>
      <c r="F92" s="15"/>
      <c r="H92" s="21">
        <v>1564388.64</v>
      </c>
    </row>
    <row r="93" spans="2:8" ht="14.25" hidden="1" customHeight="1" x14ac:dyDescent="0.2">
      <c r="B93" s="22">
        <v>1843001002</v>
      </c>
      <c r="D93" s="25" t="s">
        <v>71</v>
      </c>
      <c r="E93" s="15"/>
      <c r="F93" s="15"/>
      <c r="H93" s="21">
        <v>0</v>
      </c>
    </row>
    <row r="94" spans="2:8" ht="14.25" hidden="1" customHeight="1" x14ac:dyDescent="0.2">
      <c r="B94" s="22">
        <v>1840520002</v>
      </c>
      <c r="D94" s="25" t="s">
        <v>72</v>
      </c>
      <c r="E94" s="15"/>
      <c r="F94" s="15"/>
      <c r="H94" s="21">
        <v>0</v>
      </c>
    </row>
    <row r="95" spans="2:8" ht="14.25" hidden="1" customHeight="1" x14ac:dyDescent="0.2">
      <c r="B95" s="22">
        <v>1843002002</v>
      </c>
      <c r="D95" s="25" t="s">
        <v>73</v>
      </c>
      <c r="E95" s="15"/>
      <c r="F95" s="15"/>
      <c r="H95" s="21">
        <v>0</v>
      </c>
    </row>
    <row r="96" spans="2:8" ht="14.25" customHeight="1" x14ac:dyDescent="0.2">
      <c r="B96" s="22"/>
      <c r="D96" s="20" t="s">
        <v>74</v>
      </c>
      <c r="H96" s="21">
        <f>SUM(H97:H97)</f>
        <v>351393.49</v>
      </c>
    </row>
    <row r="97" spans="2:8" ht="14.25" hidden="1" customHeight="1" x14ac:dyDescent="0.2">
      <c r="B97" s="22">
        <v>1836000001</v>
      </c>
      <c r="D97" s="25" t="s">
        <v>74</v>
      </c>
      <c r="H97" s="21">
        <v>351393.49</v>
      </c>
    </row>
    <row r="98" spans="2:8" ht="14.25" customHeight="1" x14ac:dyDescent="0.2">
      <c r="B98" s="22"/>
      <c r="D98" s="20" t="s">
        <v>75</v>
      </c>
      <c r="E98" s="15"/>
      <c r="F98" s="15"/>
      <c r="H98" s="21">
        <f>SUM(H99:H131)</f>
        <v>4430560.62</v>
      </c>
    </row>
    <row r="99" spans="2:8" ht="14.25" hidden="1" customHeight="1" x14ac:dyDescent="0.2">
      <c r="B99" s="22">
        <v>1839000002</v>
      </c>
      <c r="D99" s="31" t="s">
        <v>76</v>
      </c>
      <c r="H99" s="21">
        <v>4430560.62</v>
      </c>
    </row>
    <row r="100" spans="2:8" ht="14.25" hidden="1" customHeight="1" x14ac:dyDescent="0.2">
      <c r="B100" s="22">
        <v>1839000003</v>
      </c>
      <c r="D100" s="31" t="s">
        <v>77</v>
      </c>
      <c r="H100" s="21">
        <v>0</v>
      </c>
    </row>
    <row r="101" spans="2:8" ht="14.25" hidden="1" customHeight="1" x14ac:dyDescent="0.2">
      <c r="B101" s="22">
        <v>1839000004</v>
      </c>
      <c r="D101" s="31" t="s">
        <v>78</v>
      </c>
      <c r="H101" s="21">
        <v>0</v>
      </c>
    </row>
    <row r="102" spans="2:8" ht="14.25" hidden="1" customHeight="1" x14ac:dyDescent="0.2">
      <c r="B102" s="22">
        <v>1839000005</v>
      </c>
      <c r="D102" s="31" t="s">
        <v>79</v>
      </c>
      <c r="H102" s="21">
        <v>0</v>
      </c>
    </row>
    <row r="103" spans="2:8" ht="14.25" hidden="1" customHeight="1" x14ac:dyDescent="0.2">
      <c r="B103" s="22">
        <v>1839000006</v>
      </c>
      <c r="D103" s="31" t="s">
        <v>80</v>
      </c>
      <c r="H103" s="21">
        <v>0</v>
      </c>
    </row>
    <row r="104" spans="2:8" ht="14.25" hidden="1" customHeight="1" x14ac:dyDescent="0.2">
      <c r="B104" s="22">
        <v>1839000007</v>
      </c>
      <c r="D104" s="25" t="s">
        <v>81</v>
      </c>
      <c r="H104" s="21">
        <v>0</v>
      </c>
    </row>
    <row r="105" spans="2:8" ht="14.25" hidden="1" customHeight="1" x14ac:dyDescent="0.2">
      <c r="B105" s="22">
        <v>1839000008</v>
      </c>
      <c r="D105" s="31" t="s">
        <v>82</v>
      </c>
      <c r="H105" s="21">
        <v>0</v>
      </c>
    </row>
    <row r="106" spans="2:8" ht="14.25" hidden="1" customHeight="1" x14ac:dyDescent="0.2">
      <c r="B106" s="22">
        <v>1839000009</v>
      </c>
      <c r="D106" s="31" t="s">
        <v>83</v>
      </c>
      <c r="H106" s="21">
        <v>0</v>
      </c>
    </row>
    <row r="107" spans="2:8" ht="14.25" hidden="1" customHeight="1" x14ac:dyDescent="0.2">
      <c r="B107" s="22">
        <v>1839000010</v>
      </c>
      <c r="D107" s="31" t="s">
        <v>84</v>
      </c>
      <c r="H107" s="21">
        <v>0</v>
      </c>
    </row>
    <row r="108" spans="2:8" ht="14.25" hidden="1" customHeight="1" x14ac:dyDescent="0.2">
      <c r="B108" s="22">
        <v>1839000011</v>
      </c>
      <c r="D108" s="31" t="s">
        <v>85</v>
      </c>
      <c r="H108" s="21">
        <v>0</v>
      </c>
    </row>
    <row r="109" spans="2:8" ht="14.25" hidden="1" customHeight="1" x14ac:dyDescent="0.2">
      <c r="B109" s="22">
        <v>1839000012</v>
      </c>
      <c r="D109" s="31" t="s">
        <v>86</v>
      </c>
      <c r="H109" s="21">
        <v>0</v>
      </c>
    </row>
    <row r="110" spans="2:8" ht="14.25" hidden="1" customHeight="1" x14ac:dyDescent="0.2">
      <c r="B110" s="22">
        <v>1839000013</v>
      </c>
      <c r="D110" s="31" t="s">
        <v>87</v>
      </c>
      <c r="H110" s="21">
        <v>0</v>
      </c>
    </row>
    <row r="111" spans="2:8" ht="14.25" hidden="1" customHeight="1" x14ac:dyDescent="0.2">
      <c r="B111" s="22">
        <v>1839000014</v>
      </c>
      <c r="D111" s="31" t="s">
        <v>88</v>
      </c>
      <c r="H111" s="21">
        <v>0</v>
      </c>
    </row>
    <row r="112" spans="2:8" ht="14.25" hidden="1" customHeight="1" x14ac:dyDescent="0.2">
      <c r="B112" s="22">
        <v>1839000015</v>
      </c>
      <c r="D112" s="31" t="s">
        <v>89</v>
      </c>
      <c r="H112" s="21">
        <v>0</v>
      </c>
    </row>
    <row r="113" spans="2:8" ht="14.25" hidden="1" customHeight="1" x14ac:dyDescent="0.2">
      <c r="B113" s="22">
        <v>1839000016</v>
      </c>
      <c r="D113" s="31" t="s">
        <v>90</v>
      </c>
      <c r="H113" s="21">
        <v>0</v>
      </c>
    </row>
    <row r="114" spans="2:8" ht="14.25" hidden="1" customHeight="1" x14ac:dyDescent="0.2">
      <c r="B114" s="22">
        <v>1839000017</v>
      </c>
      <c r="D114" s="31" t="s">
        <v>91</v>
      </c>
      <c r="H114" s="21">
        <v>0</v>
      </c>
    </row>
    <row r="115" spans="2:8" ht="14.25" hidden="1" customHeight="1" x14ac:dyDescent="0.2">
      <c r="B115" s="22">
        <v>1839000018</v>
      </c>
      <c r="D115" s="25" t="s">
        <v>92</v>
      </c>
      <c r="H115" s="21">
        <v>0</v>
      </c>
    </row>
    <row r="116" spans="2:8" ht="14.25" hidden="1" customHeight="1" x14ac:dyDescent="0.2">
      <c r="B116" s="32" t="s">
        <v>93</v>
      </c>
      <c r="D116" s="25" t="s">
        <v>94</v>
      </c>
      <c r="H116" s="21">
        <v>0</v>
      </c>
    </row>
    <row r="117" spans="2:8" ht="14.25" hidden="1" customHeight="1" x14ac:dyDescent="0.2">
      <c r="B117" s="22">
        <v>1839000019</v>
      </c>
      <c r="D117" s="31" t="s">
        <v>95</v>
      </c>
      <c r="H117" s="21">
        <v>0</v>
      </c>
    </row>
    <row r="118" spans="2:8" ht="14.25" hidden="1" customHeight="1" x14ac:dyDescent="0.2">
      <c r="B118" s="22">
        <v>1839000020</v>
      </c>
      <c r="D118" s="31" t="s">
        <v>96</v>
      </c>
      <c r="H118" s="21">
        <v>0</v>
      </c>
    </row>
    <row r="119" spans="2:8" ht="14.25" hidden="1" customHeight="1" x14ac:dyDescent="0.2">
      <c r="B119" s="22">
        <v>1839000021</v>
      </c>
      <c r="D119" s="31" t="s">
        <v>97</v>
      </c>
      <c r="H119" s="21">
        <v>0</v>
      </c>
    </row>
    <row r="120" spans="2:8" ht="14.25" hidden="1" customHeight="1" x14ac:dyDescent="0.2">
      <c r="B120" s="22">
        <v>1839000022</v>
      </c>
      <c r="D120" s="31" t="s">
        <v>98</v>
      </c>
      <c r="H120" s="21">
        <v>0</v>
      </c>
    </row>
    <row r="121" spans="2:8" ht="14.25" hidden="1" customHeight="1" x14ac:dyDescent="0.2">
      <c r="B121" s="22">
        <v>1839000023</v>
      </c>
      <c r="D121" s="31" t="s">
        <v>99</v>
      </c>
      <c r="H121" s="21">
        <v>0</v>
      </c>
    </row>
    <row r="122" spans="2:8" ht="14.25" hidden="1" customHeight="1" x14ac:dyDescent="0.2">
      <c r="B122" s="22">
        <v>1839000024</v>
      </c>
      <c r="D122" s="31" t="s">
        <v>100</v>
      </c>
      <c r="H122" s="21">
        <v>0</v>
      </c>
    </row>
    <row r="123" spans="2:8" ht="14.25" hidden="1" customHeight="1" x14ac:dyDescent="0.2">
      <c r="B123" s="22">
        <v>1839000025</v>
      </c>
      <c r="D123" s="31" t="s">
        <v>101</v>
      </c>
      <c r="H123" s="21">
        <v>0</v>
      </c>
    </row>
    <row r="124" spans="2:8" ht="14.25" hidden="1" customHeight="1" x14ac:dyDescent="0.2">
      <c r="B124" s="22">
        <v>1839000026</v>
      </c>
      <c r="D124" s="31" t="s">
        <v>102</v>
      </c>
      <c r="H124" s="21">
        <v>0</v>
      </c>
    </row>
    <row r="125" spans="2:8" ht="14.25" hidden="1" customHeight="1" x14ac:dyDescent="0.2">
      <c r="B125" s="22">
        <v>1839000027</v>
      </c>
      <c r="D125" s="31" t="s">
        <v>103</v>
      </c>
      <c r="H125" s="21">
        <v>0</v>
      </c>
    </row>
    <row r="126" spans="2:8" ht="14.25" hidden="1" customHeight="1" x14ac:dyDescent="0.2">
      <c r="B126" s="22">
        <v>1839000028</v>
      </c>
      <c r="D126" s="31" t="s">
        <v>104</v>
      </c>
      <c r="H126" s="21">
        <v>0</v>
      </c>
    </row>
    <row r="127" spans="2:8" ht="14.25" hidden="1" customHeight="1" x14ac:dyDescent="0.2">
      <c r="B127" s="22">
        <v>1839000029</v>
      </c>
      <c r="D127" s="31" t="s">
        <v>105</v>
      </c>
      <c r="H127" s="21">
        <v>0</v>
      </c>
    </row>
    <row r="128" spans="2:8" ht="14.25" hidden="1" customHeight="1" x14ac:dyDescent="0.2">
      <c r="B128" s="22">
        <v>1839000031</v>
      </c>
      <c r="D128" s="31" t="s">
        <v>106</v>
      </c>
      <c r="H128" s="21">
        <v>0</v>
      </c>
    </row>
    <row r="129" spans="2:8" ht="14.25" hidden="1" customHeight="1" x14ac:dyDescent="0.2">
      <c r="B129" s="22">
        <v>1839000032</v>
      </c>
      <c r="D129" s="31" t="s">
        <v>107</v>
      </c>
      <c r="H129" s="21">
        <v>0</v>
      </c>
    </row>
    <row r="130" spans="2:8" ht="14.25" hidden="1" customHeight="1" x14ac:dyDescent="0.2">
      <c r="B130" s="22">
        <v>1839000033</v>
      </c>
      <c r="D130" s="31" t="s">
        <v>108</v>
      </c>
      <c r="H130" s="21">
        <v>0</v>
      </c>
    </row>
    <row r="131" spans="2:8" ht="14.25" hidden="1" customHeight="1" x14ac:dyDescent="0.2">
      <c r="B131" s="22">
        <v>1839000034</v>
      </c>
      <c r="D131" s="31" t="s">
        <v>109</v>
      </c>
      <c r="H131" s="21">
        <v>0</v>
      </c>
    </row>
    <row r="132" spans="2:8" ht="14.25" hidden="1" customHeight="1" x14ac:dyDescent="0.2">
      <c r="B132" s="22"/>
      <c r="D132" s="33" t="s">
        <v>110</v>
      </c>
      <c r="H132" s="21">
        <f>+H133</f>
        <v>0</v>
      </c>
    </row>
    <row r="133" spans="2:8" ht="14.25" hidden="1" customHeight="1" x14ac:dyDescent="0.2">
      <c r="B133" s="22">
        <v>1889200099</v>
      </c>
      <c r="D133" s="33" t="s">
        <v>110</v>
      </c>
      <c r="H133" s="21">
        <v>0</v>
      </c>
    </row>
    <row r="134" spans="2:8" ht="14.25" hidden="1" customHeight="1" x14ac:dyDescent="0.2">
      <c r="B134" s="22"/>
      <c r="D134" s="20" t="s">
        <v>111</v>
      </c>
      <c r="E134" s="15"/>
      <c r="F134" s="15"/>
      <c r="H134" s="21">
        <f>SUM(H135:H137)</f>
        <v>0</v>
      </c>
    </row>
    <row r="135" spans="2:8" ht="14.25" hidden="1" customHeight="1" x14ac:dyDescent="0.2">
      <c r="B135" s="22">
        <v>1891000101</v>
      </c>
      <c r="D135" s="31" t="s">
        <v>112</v>
      </c>
      <c r="H135" s="21">
        <v>0</v>
      </c>
    </row>
    <row r="136" spans="2:8" ht="14.25" hidden="1" customHeight="1" x14ac:dyDescent="0.2">
      <c r="B136" s="22">
        <v>1891000102</v>
      </c>
      <c r="D136" s="31" t="s">
        <v>113</v>
      </c>
      <c r="H136" s="21">
        <v>0</v>
      </c>
    </row>
    <row r="137" spans="2:8" ht="14.25" hidden="1" customHeight="1" x14ac:dyDescent="0.2">
      <c r="B137" s="22">
        <v>1891000103</v>
      </c>
      <c r="D137" s="31" t="s">
        <v>114</v>
      </c>
      <c r="H137" s="21">
        <v>0</v>
      </c>
    </row>
    <row r="138" spans="2:8" ht="14.25" hidden="1" customHeight="1" x14ac:dyDescent="0.2">
      <c r="B138" s="22"/>
      <c r="D138" s="20" t="s">
        <v>115</v>
      </c>
      <c r="H138" s="21">
        <f>SUM(H139)</f>
        <v>0</v>
      </c>
    </row>
    <row r="139" spans="2:8" ht="14.25" hidden="1" customHeight="1" x14ac:dyDescent="0.2">
      <c r="B139" s="22">
        <v>1889200005</v>
      </c>
      <c r="D139" s="31" t="s">
        <v>116</v>
      </c>
      <c r="H139" s="21">
        <v>0</v>
      </c>
    </row>
    <row r="140" spans="2:8" ht="14.25" customHeight="1" x14ac:dyDescent="0.2">
      <c r="B140" s="22"/>
      <c r="D140" s="20" t="s">
        <v>117</v>
      </c>
      <c r="H140" s="21">
        <f>SUM(H141:H149)</f>
        <v>6733688.8700000001</v>
      </c>
    </row>
    <row r="141" spans="2:8" ht="14.25" hidden="1" customHeight="1" x14ac:dyDescent="0.2">
      <c r="B141" s="22">
        <v>1889200004</v>
      </c>
      <c r="D141" s="31" t="s">
        <v>118</v>
      </c>
      <c r="H141" s="21">
        <v>6611551.2300000004</v>
      </c>
    </row>
    <row r="142" spans="2:8" ht="14.25" hidden="1" customHeight="1" x14ac:dyDescent="0.2">
      <c r="B142" s="22">
        <v>1889200007</v>
      </c>
      <c r="D142" s="31" t="s">
        <v>119</v>
      </c>
      <c r="H142" s="21">
        <v>0</v>
      </c>
    </row>
    <row r="143" spans="2:8" ht="14.25" hidden="1" customHeight="1" x14ac:dyDescent="0.2">
      <c r="B143" s="22">
        <v>1889200010</v>
      </c>
      <c r="D143" s="31" t="s">
        <v>120</v>
      </c>
      <c r="H143" s="21">
        <v>0</v>
      </c>
    </row>
    <row r="144" spans="2:8" ht="14.25" hidden="1" customHeight="1" x14ac:dyDescent="0.2">
      <c r="B144" s="34">
        <v>1889200008</v>
      </c>
      <c r="D144" s="31" t="s">
        <v>121</v>
      </c>
      <c r="H144" s="21">
        <v>0</v>
      </c>
    </row>
    <row r="145" spans="2:8" ht="14.25" hidden="1" customHeight="1" x14ac:dyDescent="0.2">
      <c r="B145" s="34">
        <v>1889200009</v>
      </c>
      <c r="D145" s="31" t="s">
        <v>122</v>
      </c>
      <c r="H145" s="21">
        <v>122137.64</v>
      </c>
    </row>
    <row r="146" spans="2:8" ht="14.25" hidden="1" customHeight="1" x14ac:dyDescent="0.2">
      <c r="B146" s="22">
        <v>1889200006</v>
      </c>
      <c r="D146" s="31" t="s">
        <v>123</v>
      </c>
      <c r="H146" s="21">
        <v>0</v>
      </c>
    </row>
    <row r="147" spans="2:8" ht="14.25" hidden="1" customHeight="1" x14ac:dyDescent="0.2">
      <c r="B147" s="26">
        <v>1889200019</v>
      </c>
      <c r="D147" s="25" t="s">
        <v>124</v>
      </c>
      <c r="H147" s="21">
        <v>0</v>
      </c>
    </row>
    <row r="148" spans="2:8" ht="14.25" hidden="1" customHeight="1" x14ac:dyDescent="0.2">
      <c r="B148" s="22">
        <v>1889200999</v>
      </c>
      <c r="D148" s="31" t="s">
        <v>125</v>
      </c>
      <c r="H148" s="21">
        <v>0</v>
      </c>
    </row>
    <row r="149" spans="2:8" ht="14.25" hidden="1" customHeight="1" x14ac:dyDescent="0.2">
      <c r="B149" s="22">
        <v>1843001003</v>
      </c>
      <c r="D149" s="31" t="s">
        <v>126</v>
      </c>
      <c r="H149" s="21">
        <v>0</v>
      </c>
    </row>
    <row r="150" spans="2:8" ht="14.25" customHeight="1" x14ac:dyDescent="0.2">
      <c r="B150" s="22"/>
      <c r="D150" s="20" t="s">
        <v>127</v>
      </c>
      <c r="H150" s="21">
        <f>SUM(H151:H153)</f>
        <v>476359.56</v>
      </c>
    </row>
    <row r="151" spans="2:8" ht="14.25" hidden="1" customHeight="1" x14ac:dyDescent="0.2">
      <c r="B151" s="22">
        <v>1880503001</v>
      </c>
      <c r="D151" s="31" t="s">
        <v>128</v>
      </c>
      <c r="H151" s="21">
        <v>0</v>
      </c>
    </row>
    <row r="152" spans="2:8" ht="14.25" hidden="1" customHeight="1" x14ac:dyDescent="0.2">
      <c r="B152" s="35">
        <v>1881001001</v>
      </c>
      <c r="D152" s="31" t="s">
        <v>129</v>
      </c>
      <c r="H152" s="21">
        <v>476359.56</v>
      </c>
    </row>
    <row r="153" spans="2:8" ht="14.25" hidden="1" customHeight="1" x14ac:dyDescent="0.2">
      <c r="B153" s="35">
        <v>1881001002</v>
      </c>
      <c r="D153" s="31" t="s">
        <v>130</v>
      </c>
      <c r="H153" s="21">
        <v>0</v>
      </c>
    </row>
    <row r="154" spans="2:8" ht="14.25" hidden="1" customHeight="1" x14ac:dyDescent="0.2">
      <c r="B154" s="22"/>
      <c r="D154" s="20" t="s">
        <v>131</v>
      </c>
      <c r="H154" s="21">
        <f>SUM(H155)</f>
        <v>0</v>
      </c>
    </row>
    <row r="155" spans="2:8" ht="14.25" hidden="1" customHeight="1" x14ac:dyDescent="0.2">
      <c r="B155" s="22">
        <v>1883500101</v>
      </c>
      <c r="D155" s="25" t="s">
        <v>132</v>
      </c>
      <c r="H155" s="21">
        <v>0</v>
      </c>
    </row>
    <row r="156" spans="2:8" ht="14.25" hidden="1" customHeight="1" x14ac:dyDescent="0.2">
      <c r="B156" s="22"/>
      <c r="D156" s="20" t="s">
        <v>133</v>
      </c>
      <c r="H156" s="21">
        <f>SUM(H157)</f>
        <v>0</v>
      </c>
    </row>
    <row r="157" spans="2:8" ht="14.25" hidden="1" customHeight="1" x14ac:dyDescent="0.2">
      <c r="B157" s="22">
        <v>1887000101</v>
      </c>
      <c r="D157" s="31" t="s">
        <v>133</v>
      </c>
      <c r="H157" s="21">
        <v>0</v>
      </c>
    </row>
    <row r="158" spans="2:8" ht="14.25" customHeight="1" x14ac:dyDescent="0.2">
      <c r="B158" s="22"/>
      <c r="D158" s="20" t="s">
        <v>134</v>
      </c>
      <c r="E158" s="15"/>
      <c r="F158" s="15"/>
      <c r="H158" s="21">
        <f>SUM(H159:H171)</f>
        <v>94729.88</v>
      </c>
    </row>
    <row r="159" spans="2:8" ht="14.25" hidden="1" customHeight="1" x14ac:dyDescent="0.2">
      <c r="B159" s="22">
        <v>1991000001</v>
      </c>
      <c r="D159" s="31" t="s">
        <v>135</v>
      </c>
      <c r="H159" s="21">
        <v>29333.360000000001</v>
      </c>
    </row>
    <row r="160" spans="2:8" ht="14.25" hidden="1" customHeight="1" x14ac:dyDescent="0.2">
      <c r="B160" s="22">
        <v>1991000004</v>
      </c>
      <c r="D160" s="31" t="s">
        <v>136</v>
      </c>
      <c r="H160" s="21">
        <v>545</v>
      </c>
    </row>
    <row r="161" spans="2:8" ht="14.25" hidden="1" customHeight="1" x14ac:dyDescent="0.2">
      <c r="B161" s="22">
        <v>1991000005</v>
      </c>
      <c r="D161" s="31" t="s">
        <v>137</v>
      </c>
      <c r="H161" s="21">
        <v>33731.07</v>
      </c>
    </row>
    <row r="162" spans="2:8" ht="14.25" hidden="1" customHeight="1" x14ac:dyDescent="0.2">
      <c r="B162" s="22">
        <v>1991000008</v>
      </c>
      <c r="D162" s="31" t="s">
        <v>138</v>
      </c>
      <c r="H162" s="21">
        <v>0</v>
      </c>
    </row>
    <row r="163" spans="2:8" ht="14.25" hidden="1" customHeight="1" x14ac:dyDescent="0.2">
      <c r="B163" s="22">
        <v>1991000009</v>
      </c>
      <c r="D163" s="31" t="s">
        <v>134</v>
      </c>
      <c r="H163" s="21">
        <v>0</v>
      </c>
    </row>
    <row r="164" spans="2:8" ht="14.25" hidden="1" customHeight="1" x14ac:dyDescent="0.2">
      <c r="B164" s="22">
        <v>1991000010</v>
      </c>
      <c r="D164" s="31" t="s">
        <v>139</v>
      </c>
      <c r="H164" s="21">
        <v>9453.81</v>
      </c>
    </row>
    <row r="165" spans="2:8" ht="14.25" hidden="1" customHeight="1" x14ac:dyDescent="0.2">
      <c r="B165" s="22">
        <v>1991000011</v>
      </c>
      <c r="D165" s="31" t="s">
        <v>140</v>
      </c>
      <c r="H165" s="21">
        <v>21666.639999999999</v>
      </c>
    </row>
    <row r="166" spans="2:8" ht="14.25" hidden="1" customHeight="1" x14ac:dyDescent="0.2">
      <c r="B166" s="22">
        <v>1991000012</v>
      </c>
      <c r="D166" s="31" t="s">
        <v>141</v>
      </c>
      <c r="H166" s="21">
        <v>0</v>
      </c>
    </row>
    <row r="167" spans="2:8" ht="14.25" hidden="1" customHeight="1" x14ac:dyDescent="0.2">
      <c r="B167" s="22">
        <v>1991000013</v>
      </c>
      <c r="D167" s="31" t="s">
        <v>142</v>
      </c>
      <c r="H167" s="21">
        <v>0</v>
      </c>
    </row>
    <row r="168" spans="2:8" ht="14.25" hidden="1" customHeight="1" x14ac:dyDescent="0.2">
      <c r="B168" s="22">
        <v>1991000014</v>
      </c>
      <c r="D168" s="31" t="s">
        <v>143</v>
      </c>
      <c r="H168" s="21">
        <v>0</v>
      </c>
    </row>
    <row r="169" spans="2:8" ht="14.25" hidden="1" customHeight="1" x14ac:dyDescent="0.2">
      <c r="B169" s="22">
        <v>1991000015</v>
      </c>
      <c r="D169" s="31" t="s">
        <v>144</v>
      </c>
      <c r="H169" s="21">
        <v>0</v>
      </c>
    </row>
    <row r="170" spans="2:8" ht="14.25" hidden="1" customHeight="1" x14ac:dyDescent="0.2">
      <c r="B170" s="22">
        <v>1991000016</v>
      </c>
      <c r="D170" s="31" t="s">
        <v>145</v>
      </c>
      <c r="H170" s="21">
        <v>0</v>
      </c>
    </row>
    <row r="171" spans="2:8" ht="14.25" hidden="1" customHeight="1" x14ac:dyDescent="0.2">
      <c r="B171" s="22">
        <v>1991000999</v>
      </c>
      <c r="D171" s="31" t="s">
        <v>146</v>
      </c>
      <c r="H171" s="21">
        <v>0</v>
      </c>
    </row>
    <row r="172" spans="2:8" ht="14.25" hidden="1" customHeight="1" x14ac:dyDescent="0.2">
      <c r="B172" s="22"/>
      <c r="D172" s="31"/>
    </row>
    <row r="173" spans="2:8" ht="14.25" customHeight="1" x14ac:dyDescent="0.2">
      <c r="B173" s="22"/>
      <c r="D173" s="20" t="s">
        <v>147</v>
      </c>
      <c r="E173" s="15"/>
      <c r="F173" s="15"/>
      <c r="H173" s="21">
        <f>SUM(H174:H180)</f>
        <v>184.4</v>
      </c>
    </row>
    <row r="174" spans="2:8" ht="14.25" hidden="1" customHeight="1" x14ac:dyDescent="0.2">
      <c r="B174" s="22">
        <v>1884500101</v>
      </c>
      <c r="D174" s="31" t="s">
        <v>148</v>
      </c>
      <c r="H174" s="21">
        <v>145.41</v>
      </c>
    </row>
    <row r="175" spans="2:8" ht="14.25" hidden="1" customHeight="1" x14ac:dyDescent="0.2">
      <c r="B175" s="22">
        <v>1884500150</v>
      </c>
      <c r="D175" s="31" t="s">
        <v>149</v>
      </c>
      <c r="H175" s="21">
        <v>38.99</v>
      </c>
    </row>
    <row r="176" spans="2:8" ht="14.25" hidden="1" customHeight="1" x14ac:dyDescent="0.2">
      <c r="B176" s="22">
        <v>1884500102</v>
      </c>
      <c r="D176" s="31" t="s">
        <v>150</v>
      </c>
      <c r="H176" s="21">
        <v>0</v>
      </c>
    </row>
    <row r="177" spans="1:8" ht="14.25" hidden="1" customHeight="1" x14ac:dyDescent="0.2">
      <c r="B177" s="22">
        <v>1884500103</v>
      </c>
      <c r="D177" s="31" t="s">
        <v>151</v>
      </c>
      <c r="H177" s="21">
        <v>0</v>
      </c>
    </row>
    <row r="178" spans="1:8" ht="14.25" hidden="1" customHeight="1" x14ac:dyDescent="0.2">
      <c r="B178" s="22">
        <v>1884500104</v>
      </c>
      <c r="D178" s="31" t="s">
        <v>152</v>
      </c>
      <c r="H178" s="21">
        <v>0</v>
      </c>
    </row>
    <row r="179" spans="1:8" ht="14.25" hidden="1" customHeight="1" x14ac:dyDescent="0.2">
      <c r="B179" s="22">
        <v>1884500105</v>
      </c>
      <c r="D179" s="36" t="s">
        <v>152</v>
      </c>
      <c r="E179" s="37"/>
      <c r="F179" s="37"/>
      <c r="G179" s="37"/>
      <c r="H179" s="21">
        <v>0</v>
      </c>
    </row>
    <row r="180" spans="1:8" ht="14.25" hidden="1" customHeight="1" x14ac:dyDescent="0.2">
      <c r="B180" s="22">
        <v>1884500106</v>
      </c>
      <c r="D180" s="31" t="s">
        <v>153</v>
      </c>
      <c r="H180" s="21">
        <v>0</v>
      </c>
    </row>
    <row r="181" spans="1:8" ht="14.25" hidden="1" customHeight="1" x14ac:dyDescent="0.2">
      <c r="A181" s="1" t="s">
        <v>6</v>
      </c>
      <c r="B181" s="22"/>
      <c r="D181" s="38" t="s">
        <v>154</v>
      </c>
    </row>
    <row r="182" spans="1:8" ht="14.25" hidden="1" customHeight="1" x14ac:dyDescent="0.2">
      <c r="B182" s="22"/>
      <c r="D182" s="39" t="s">
        <v>155</v>
      </c>
      <c r="H182" s="21">
        <f>SUM(H183:H187)</f>
        <v>0</v>
      </c>
    </row>
    <row r="183" spans="1:8" ht="14.25" hidden="1" customHeight="1" x14ac:dyDescent="0.2">
      <c r="B183" s="22">
        <v>1889000001</v>
      </c>
      <c r="D183" s="31" t="s">
        <v>156</v>
      </c>
      <c r="H183" s="21">
        <v>0</v>
      </c>
    </row>
    <row r="184" spans="1:8" ht="14.25" hidden="1" customHeight="1" x14ac:dyDescent="0.2">
      <c r="B184" s="22">
        <v>1889000002</v>
      </c>
      <c r="D184" s="31" t="s">
        <v>157</v>
      </c>
      <c r="H184" s="21">
        <v>0</v>
      </c>
    </row>
    <row r="185" spans="1:8" ht="14.25" hidden="1" customHeight="1" x14ac:dyDescent="0.2">
      <c r="B185" s="22">
        <v>1889000003</v>
      </c>
      <c r="D185" s="31" t="s">
        <v>158</v>
      </c>
      <c r="H185" s="21">
        <v>0</v>
      </c>
    </row>
    <row r="186" spans="1:8" ht="14.25" hidden="1" customHeight="1" x14ac:dyDescent="0.2">
      <c r="B186" s="22">
        <v>1889000004</v>
      </c>
      <c r="D186" s="31" t="s">
        <v>159</v>
      </c>
      <c r="H186" s="21">
        <v>0</v>
      </c>
    </row>
    <row r="187" spans="1:8" ht="14.25" hidden="1" customHeight="1" x14ac:dyDescent="0.2">
      <c r="B187" s="22">
        <v>1889000005</v>
      </c>
      <c r="D187" s="31" t="s">
        <v>160</v>
      </c>
      <c r="H187" s="21">
        <v>0</v>
      </c>
    </row>
    <row r="188" spans="1:8" ht="14.25" customHeight="1" x14ac:dyDescent="0.2">
      <c r="B188" s="22"/>
      <c r="D188" s="40" t="s">
        <v>161</v>
      </c>
      <c r="H188" s="41">
        <f>H11+H27+H35+H42+H49+H58+H66+H73+H77+H79+H82+H91+H96+H98+H134+H138+H140+H150+H154+H156+H158+H173+H182+H39+H88+H132+H32+H62+H55</f>
        <v>165133896.39000002</v>
      </c>
    </row>
    <row r="189" spans="1:8" ht="14.25" customHeight="1" x14ac:dyDescent="0.2">
      <c r="A189" s="1" t="s">
        <v>162</v>
      </c>
      <c r="B189" s="22"/>
      <c r="D189" s="40"/>
      <c r="H189" s="42"/>
    </row>
    <row r="190" spans="1:8" ht="14.25" customHeight="1" x14ac:dyDescent="0.2">
      <c r="A190" s="1" t="s">
        <v>6</v>
      </c>
      <c r="B190" s="22"/>
      <c r="D190" s="4" t="s">
        <v>163</v>
      </c>
    </row>
    <row r="191" spans="1:8" ht="14.25" customHeight="1" x14ac:dyDescent="0.2">
      <c r="A191" s="1" t="s">
        <v>6</v>
      </c>
      <c r="B191" s="30"/>
      <c r="D191" s="20" t="s">
        <v>164</v>
      </c>
    </row>
    <row r="192" spans="1:8" ht="14.25" customHeight="1" x14ac:dyDescent="0.2">
      <c r="A192" s="1" t="s">
        <v>6</v>
      </c>
      <c r="D192" s="24" t="s">
        <v>48</v>
      </c>
    </row>
    <row r="193" spans="1:8" ht="14.25" customHeight="1" x14ac:dyDescent="0.2">
      <c r="B193" s="22"/>
      <c r="D193" s="23" t="s">
        <v>165</v>
      </c>
      <c r="E193" s="15"/>
      <c r="F193" s="15"/>
      <c r="H193" s="21">
        <f>SUM(H194:H200)</f>
        <v>73747460.739999995</v>
      </c>
    </row>
    <row r="194" spans="1:8" ht="14.25" hidden="1" customHeight="1" x14ac:dyDescent="0.2">
      <c r="B194" s="22">
        <v>1311545001</v>
      </c>
      <c r="D194" s="25" t="s">
        <v>166</v>
      </c>
      <c r="E194" s="15"/>
      <c r="F194" s="15"/>
      <c r="H194" s="21">
        <v>52000000</v>
      </c>
    </row>
    <row r="195" spans="1:8" ht="14.25" hidden="1" customHeight="1" x14ac:dyDescent="0.2">
      <c r="B195" s="22">
        <v>1848800007</v>
      </c>
      <c r="D195" s="25" t="s">
        <v>167</v>
      </c>
      <c r="E195" s="15"/>
      <c r="F195" s="15"/>
      <c r="H195" s="21">
        <v>0</v>
      </c>
    </row>
    <row r="196" spans="1:8" ht="14.25" hidden="1" customHeight="1" x14ac:dyDescent="0.2">
      <c r="B196" s="22">
        <v>1848800008</v>
      </c>
      <c r="D196" s="25" t="s">
        <v>168</v>
      </c>
      <c r="E196" s="15"/>
      <c r="F196" s="15"/>
      <c r="H196" s="21">
        <v>0</v>
      </c>
    </row>
    <row r="197" spans="1:8" ht="14.25" hidden="1" customHeight="1" x14ac:dyDescent="0.2">
      <c r="B197" s="22">
        <v>1311545002</v>
      </c>
      <c r="D197" s="25" t="s">
        <v>169</v>
      </c>
      <c r="E197" s="15"/>
      <c r="F197" s="15"/>
      <c r="H197" s="21">
        <v>0</v>
      </c>
    </row>
    <row r="198" spans="1:8" ht="14.25" hidden="1" customHeight="1" x14ac:dyDescent="0.2">
      <c r="B198" s="22">
        <v>1311545003</v>
      </c>
      <c r="D198" s="25" t="s">
        <v>68</v>
      </c>
      <c r="E198" s="15"/>
      <c r="F198" s="15"/>
      <c r="H198" s="21">
        <v>-132970.29</v>
      </c>
    </row>
    <row r="199" spans="1:8" ht="14.25" hidden="1" customHeight="1" x14ac:dyDescent="0.2">
      <c r="B199" s="22">
        <v>1311545004</v>
      </c>
      <c r="D199" s="25" t="s">
        <v>170</v>
      </c>
      <c r="E199" s="15"/>
      <c r="F199" s="15"/>
      <c r="H199" s="21">
        <v>283003.08</v>
      </c>
    </row>
    <row r="200" spans="1:8" ht="14.25" hidden="1" customHeight="1" x14ac:dyDescent="0.2">
      <c r="B200" s="22">
        <v>1311545005</v>
      </c>
      <c r="D200" s="25" t="s">
        <v>171</v>
      </c>
      <c r="E200" s="15"/>
      <c r="F200" s="15"/>
      <c r="H200" s="21">
        <v>21597427.949999999</v>
      </c>
    </row>
    <row r="201" spans="1:8" ht="14.25" customHeight="1" x14ac:dyDescent="0.2">
      <c r="B201" s="22"/>
      <c r="D201" s="23" t="s">
        <v>172</v>
      </c>
      <c r="E201" s="15"/>
      <c r="F201" s="15"/>
      <c r="H201" s="21">
        <f>SUM(H202)</f>
        <v>290756.28000000003</v>
      </c>
    </row>
    <row r="202" spans="1:8" ht="14.25" hidden="1" customHeight="1" x14ac:dyDescent="0.2">
      <c r="B202" s="22">
        <v>1836000003</v>
      </c>
      <c r="D202" s="25" t="s">
        <v>173</v>
      </c>
      <c r="H202" s="21">
        <v>290756.28000000003</v>
      </c>
    </row>
    <row r="203" spans="1:8" ht="14.25" hidden="1" customHeight="1" x14ac:dyDescent="0.2">
      <c r="B203" s="22"/>
      <c r="D203" s="23" t="s">
        <v>174</v>
      </c>
      <c r="H203" s="21">
        <f>SUM(H204:H205)</f>
        <v>0</v>
      </c>
    </row>
    <row r="204" spans="1:8" ht="14.25" hidden="1" customHeight="1" x14ac:dyDescent="0.2">
      <c r="B204" s="22">
        <v>1311100001</v>
      </c>
      <c r="D204" s="25" t="s">
        <v>175</v>
      </c>
      <c r="E204" s="15"/>
      <c r="F204" s="15"/>
      <c r="H204" s="21">
        <v>0</v>
      </c>
    </row>
    <row r="205" spans="1:8" ht="14.25" hidden="1" customHeight="1" x14ac:dyDescent="0.2">
      <c r="B205" s="22">
        <v>1311100002</v>
      </c>
      <c r="D205" s="25" t="s">
        <v>176</v>
      </c>
      <c r="E205" s="15"/>
      <c r="F205" s="15"/>
      <c r="H205" s="21">
        <v>0</v>
      </c>
    </row>
    <row r="206" spans="1:8" ht="14.25" hidden="1" customHeight="1" x14ac:dyDescent="0.2">
      <c r="A206" s="1" t="s">
        <v>6</v>
      </c>
      <c r="B206" s="22"/>
      <c r="D206" s="24" t="s">
        <v>21</v>
      </c>
      <c r="E206" s="15"/>
      <c r="F206" s="15"/>
    </row>
    <row r="207" spans="1:8" ht="14.25" hidden="1" customHeight="1" x14ac:dyDescent="0.2">
      <c r="B207" s="22"/>
      <c r="D207" s="23" t="s">
        <v>177</v>
      </c>
      <c r="E207" s="15"/>
      <c r="F207" s="15"/>
      <c r="H207" s="21">
        <f>+SUM(H208:H209)</f>
        <v>0</v>
      </c>
    </row>
    <row r="208" spans="1:8" ht="14.25" hidden="1" customHeight="1" x14ac:dyDescent="0.2">
      <c r="B208" s="22">
        <v>1311540001</v>
      </c>
      <c r="D208" s="25" t="s">
        <v>178</v>
      </c>
      <c r="E208" s="15"/>
      <c r="F208" s="15"/>
      <c r="H208" s="21">
        <v>0</v>
      </c>
    </row>
    <row r="209" spans="1:8" ht="14.25" hidden="1" customHeight="1" x14ac:dyDescent="0.2">
      <c r="B209" s="22">
        <v>1311540005</v>
      </c>
      <c r="D209" s="25" t="s">
        <v>179</v>
      </c>
      <c r="E209" s="15"/>
      <c r="F209" s="15"/>
      <c r="H209" s="21">
        <v>0</v>
      </c>
    </row>
    <row r="210" spans="1:8" ht="14.25" hidden="1" customHeight="1" x14ac:dyDescent="0.2">
      <c r="B210" s="22"/>
      <c r="D210" s="20" t="s">
        <v>180</v>
      </c>
      <c r="E210" s="15"/>
      <c r="F210" s="15"/>
      <c r="H210" s="21">
        <f>SUM(H211:H213)</f>
        <v>0</v>
      </c>
    </row>
    <row r="211" spans="1:8" ht="14.25" hidden="1" customHeight="1" x14ac:dyDescent="0.2">
      <c r="B211" s="22">
        <v>1884000101</v>
      </c>
      <c r="D211" s="24" t="s">
        <v>181</v>
      </c>
      <c r="H211" s="21">
        <v>0</v>
      </c>
    </row>
    <row r="212" spans="1:8" ht="14.25" hidden="1" customHeight="1" x14ac:dyDescent="0.2">
      <c r="B212" s="22">
        <v>1884000102</v>
      </c>
      <c r="D212" s="24" t="s">
        <v>182</v>
      </c>
      <c r="H212" s="21">
        <v>0</v>
      </c>
    </row>
    <row r="213" spans="1:8" ht="14.25" hidden="1" customHeight="1" x14ac:dyDescent="0.2">
      <c r="B213" s="22">
        <v>1884000103</v>
      </c>
      <c r="D213" s="24" t="s">
        <v>183</v>
      </c>
      <c r="H213" s="21">
        <v>0</v>
      </c>
    </row>
    <row r="214" spans="1:8" ht="14.25" customHeight="1" x14ac:dyDescent="0.2">
      <c r="D214" s="40" t="s">
        <v>161</v>
      </c>
      <c r="H214" s="41">
        <f>H201+H210+H203+H193+H207</f>
        <v>74038217.019999996</v>
      </c>
    </row>
    <row r="215" spans="1:8" ht="14.25" customHeight="1" x14ac:dyDescent="0.2">
      <c r="A215" s="1" t="s">
        <v>162</v>
      </c>
      <c r="D215" s="40"/>
      <c r="H215" s="42"/>
    </row>
    <row r="216" spans="1:8" ht="14.25" customHeight="1" x14ac:dyDescent="0.2">
      <c r="A216" s="1" t="s">
        <v>6</v>
      </c>
      <c r="D216" s="43" t="s">
        <v>184</v>
      </c>
    </row>
    <row r="217" spans="1:8" ht="14.25" customHeight="1" x14ac:dyDescent="0.2">
      <c r="A217" s="1" t="s">
        <v>6</v>
      </c>
      <c r="D217" s="44" t="s">
        <v>185</v>
      </c>
    </row>
    <row r="218" spans="1:8" ht="14.25" customHeight="1" x14ac:dyDescent="0.2">
      <c r="D218" s="45" t="s">
        <v>186</v>
      </c>
      <c r="H218" s="21">
        <f>SUM(H219:H223)</f>
        <v>637531065.23000002</v>
      </c>
    </row>
    <row r="219" spans="1:8" ht="14.25" hidden="1" customHeight="1" x14ac:dyDescent="0.2">
      <c r="B219" s="22">
        <v>2100000302</v>
      </c>
      <c r="D219" s="46" t="s">
        <v>187</v>
      </c>
      <c r="H219" s="21">
        <v>637531065.23000002</v>
      </c>
    </row>
    <row r="220" spans="1:8" ht="14.25" hidden="1" customHeight="1" x14ac:dyDescent="0.2">
      <c r="B220" s="22">
        <v>2100000303</v>
      </c>
      <c r="D220" s="46" t="s">
        <v>188</v>
      </c>
      <c r="H220" s="21">
        <v>0</v>
      </c>
    </row>
    <row r="221" spans="1:8" ht="14.25" hidden="1" customHeight="1" x14ac:dyDescent="0.2">
      <c r="B221" s="22">
        <v>2100000306</v>
      </c>
      <c r="D221" s="46" t="s">
        <v>189</v>
      </c>
      <c r="H221" s="21">
        <v>0</v>
      </c>
    </row>
    <row r="222" spans="1:8" ht="14.25" hidden="1" customHeight="1" x14ac:dyDescent="0.2">
      <c r="B222" s="22">
        <v>2100000308</v>
      </c>
      <c r="D222" s="46" t="s">
        <v>190</v>
      </c>
      <c r="H222" s="21">
        <v>0</v>
      </c>
    </row>
    <row r="223" spans="1:8" ht="14.25" hidden="1" customHeight="1" x14ac:dyDescent="0.2">
      <c r="B223" s="22">
        <v>2100000309</v>
      </c>
      <c r="D223" s="46" t="s">
        <v>191</v>
      </c>
      <c r="H223" s="21">
        <v>0</v>
      </c>
    </row>
    <row r="224" spans="1:8" ht="14.25" customHeight="1" x14ac:dyDescent="0.2">
      <c r="D224" s="45" t="s">
        <v>192</v>
      </c>
      <c r="H224" s="21">
        <f>SUM(H225)</f>
        <v>406725.94</v>
      </c>
    </row>
    <row r="225" spans="1:8" ht="14.25" hidden="1" customHeight="1" x14ac:dyDescent="0.2">
      <c r="B225" s="22">
        <v>2100000305</v>
      </c>
      <c r="D225" s="47" t="s">
        <v>193</v>
      </c>
      <c r="H225" s="21">
        <v>406725.94</v>
      </c>
    </row>
    <row r="226" spans="1:8" ht="14.25" customHeight="1" x14ac:dyDescent="0.2">
      <c r="D226" s="45" t="s">
        <v>159</v>
      </c>
      <c r="H226" s="21">
        <f>SUM(H227:H228)</f>
        <v>35190037.259999998</v>
      </c>
    </row>
    <row r="227" spans="1:8" ht="14.25" hidden="1" customHeight="1" x14ac:dyDescent="0.2">
      <c r="B227" s="22">
        <v>2100000304</v>
      </c>
      <c r="D227" s="46" t="s">
        <v>194</v>
      </c>
      <c r="H227" s="21">
        <v>35190037.259999998</v>
      </c>
    </row>
    <row r="228" spans="1:8" ht="14.25" hidden="1" customHeight="1" x14ac:dyDescent="0.2">
      <c r="B228" s="22">
        <v>2100000307</v>
      </c>
      <c r="D228" s="46" t="s">
        <v>195</v>
      </c>
      <c r="H228" s="21">
        <v>0</v>
      </c>
    </row>
    <row r="229" spans="1:8" ht="14.25" hidden="1" customHeight="1" x14ac:dyDescent="0.2">
      <c r="D229" s="45" t="s">
        <v>196</v>
      </c>
      <c r="H229" s="21">
        <f>SUM(H230:H231)</f>
        <v>0</v>
      </c>
    </row>
    <row r="230" spans="1:8" ht="14.25" hidden="1" customHeight="1" x14ac:dyDescent="0.2">
      <c r="B230" s="22">
        <v>2221010003</v>
      </c>
      <c r="D230" s="47" t="s">
        <v>197</v>
      </c>
      <c r="H230" s="21">
        <v>0</v>
      </c>
    </row>
    <row r="231" spans="1:8" ht="14.25" hidden="1" customHeight="1" x14ac:dyDescent="0.2">
      <c r="B231" s="22">
        <v>2221010004</v>
      </c>
      <c r="D231" s="47" t="s">
        <v>198</v>
      </c>
      <c r="H231" s="21">
        <v>0</v>
      </c>
    </row>
    <row r="232" spans="1:8" ht="14.25" hidden="1" customHeight="1" x14ac:dyDescent="0.2">
      <c r="D232" s="45" t="s">
        <v>199</v>
      </c>
      <c r="H232" s="21">
        <f>SUM(H233)</f>
        <v>0</v>
      </c>
    </row>
    <row r="233" spans="1:8" ht="14.25" hidden="1" customHeight="1" x14ac:dyDescent="0.2">
      <c r="B233" s="22">
        <v>2100000301</v>
      </c>
      <c r="D233" s="46" t="s">
        <v>199</v>
      </c>
      <c r="H233" s="21">
        <v>0</v>
      </c>
    </row>
    <row r="234" spans="1:8" ht="14.25" customHeight="1" x14ac:dyDescent="0.2">
      <c r="D234" s="1" t="s">
        <v>200</v>
      </c>
      <c r="H234" s="48">
        <f>H218+H224+H226+H229+H232</f>
        <v>673127828.43000007</v>
      </c>
    </row>
    <row r="235" spans="1:8" ht="14.25" customHeight="1" x14ac:dyDescent="0.2">
      <c r="A235" s="1" t="s">
        <v>162</v>
      </c>
    </row>
    <row r="236" spans="1:8" ht="14.25" customHeight="1" thickBot="1" x14ac:dyDescent="0.25">
      <c r="A236" s="1" t="s">
        <v>201</v>
      </c>
      <c r="D236" s="4" t="s">
        <v>202</v>
      </c>
      <c r="H236" s="49">
        <f>H234+H188+H214</f>
        <v>912299941.84000003</v>
      </c>
    </row>
    <row r="237" spans="1:8" ht="14.25" customHeight="1" thickTop="1" thickBot="1" x14ac:dyDescent="0.25">
      <c r="A237" s="1" t="s">
        <v>162</v>
      </c>
      <c r="D237" s="50"/>
      <c r="E237" s="50"/>
      <c r="F237" s="50"/>
      <c r="G237" s="50"/>
      <c r="H237" s="51"/>
    </row>
    <row r="238" spans="1:8" ht="14.25" customHeight="1" x14ac:dyDescent="0.2">
      <c r="A238" s="1" t="s">
        <v>162</v>
      </c>
      <c r="D238" s="52" t="s">
        <v>203</v>
      </c>
      <c r="E238" s="53"/>
      <c r="F238" s="53"/>
      <c r="G238" s="53"/>
      <c r="H238" s="54"/>
    </row>
    <row r="239" spans="1:8" ht="14.25" customHeight="1" x14ac:dyDescent="0.2">
      <c r="A239" s="1" t="s">
        <v>162</v>
      </c>
      <c r="D239" s="4"/>
    </row>
    <row r="240" spans="1:8" ht="14.25" customHeight="1" x14ac:dyDescent="0.2">
      <c r="A240" s="1" t="s">
        <v>6</v>
      </c>
      <c r="D240" s="4" t="s">
        <v>7</v>
      </c>
    </row>
    <row r="241" spans="2:8" ht="14.25" customHeight="1" x14ac:dyDescent="0.2">
      <c r="D241" s="55" t="s">
        <v>204</v>
      </c>
      <c r="H241" s="21">
        <f>SUM(H242:H242)</f>
        <v>4520862.08</v>
      </c>
    </row>
    <row r="242" spans="2:8" ht="14.25" hidden="1" customHeight="1" x14ac:dyDescent="0.2">
      <c r="B242" s="22">
        <v>4931001002</v>
      </c>
      <c r="D242" s="56" t="s">
        <v>204</v>
      </c>
      <c r="H242" s="21">
        <v>4520862.08</v>
      </c>
    </row>
    <row r="243" spans="2:8" ht="14.25" customHeight="1" x14ac:dyDescent="0.2">
      <c r="D243" s="55" t="s">
        <v>205</v>
      </c>
      <c r="H243" s="21">
        <f>SUM(H244:H256)</f>
        <v>8878.66</v>
      </c>
    </row>
    <row r="244" spans="2:8" ht="14.25" hidden="1" customHeight="1" x14ac:dyDescent="0.2">
      <c r="B244" s="22">
        <v>4942010001</v>
      </c>
      <c r="D244" s="56" t="s">
        <v>206</v>
      </c>
      <c r="H244" s="21">
        <v>0</v>
      </c>
    </row>
    <row r="245" spans="2:8" ht="14.25" hidden="1" customHeight="1" x14ac:dyDescent="0.2">
      <c r="B245" s="22">
        <v>4942010002</v>
      </c>
      <c r="D245" s="56" t="s">
        <v>207</v>
      </c>
      <c r="H245" s="21">
        <v>0</v>
      </c>
    </row>
    <row r="246" spans="2:8" ht="14.25" hidden="1" customHeight="1" x14ac:dyDescent="0.2">
      <c r="B246" s="22">
        <v>4942010003</v>
      </c>
      <c r="D246" s="56" t="s">
        <v>208</v>
      </c>
      <c r="H246" s="21">
        <v>0</v>
      </c>
    </row>
    <row r="247" spans="2:8" ht="14.25" hidden="1" customHeight="1" x14ac:dyDescent="0.2">
      <c r="B247" s="22">
        <v>4942010004</v>
      </c>
      <c r="D247" s="56" t="s">
        <v>209</v>
      </c>
      <c r="H247" s="21">
        <v>0</v>
      </c>
    </row>
    <row r="248" spans="2:8" ht="14.25" hidden="1" customHeight="1" x14ac:dyDescent="0.2">
      <c r="B248" s="22">
        <v>4942010005</v>
      </c>
      <c r="D248" s="56" t="s">
        <v>210</v>
      </c>
      <c r="H248" s="21">
        <v>0</v>
      </c>
    </row>
    <row r="249" spans="2:8" ht="14.25" hidden="1" customHeight="1" x14ac:dyDescent="0.2">
      <c r="B249" s="22">
        <v>4942010006</v>
      </c>
      <c r="D249" s="56" t="s">
        <v>211</v>
      </c>
      <c r="H249" s="21">
        <v>0</v>
      </c>
    </row>
    <row r="250" spans="2:8" ht="14.25" hidden="1" customHeight="1" x14ac:dyDescent="0.2">
      <c r="B250" s="22">
        <v>4942015002</v>
      </c>
      <c r="D250" s="56" t="s">
        <v>212</v>
      </c>
      <c r="H250" s="21">
        <v>4447.74</v>
      </c>
    </row>
    <row r="251" spans="2:8" ht="14.25" hidden="1" customHeight="1" x14ac:dyDescent="0.2">
      <c r="B251" s="22">
        <v>4942015003</v>
      </c>
      <c r="D251" s="56" t="s">
        <v>213</v>
      </c>
      <c r="H251" s="21">
        <v>5</v>
      </c>
    </row>
    <row r="252" spans="2:8" ht="14.25" hidden="1" customHeight="1" x14ac:dyDescent="0.2">
      <c r="B252" s="22">
        <v>4942015005</v>
      </c>
      <c r="D252" s="56" t="s">
        <v>214</v>
      </c>
      <c r="H252" s="21">
        <v>0</v>
      </c>
    </row>
    <row r="253" spans="2:8" ht="14.25" hidden="1" customHeight="1" x14ac:dyDescent="0.2">
      <c r="B253" s="22">
        <v>4942015004</v>
      </c>
      <c r="D253" s="56" t="s">
        <v>215</v>
      </c>
      <c r="H253" s="21">
        <v>4425.92</v>
      </c>
    </row>
    <row r="254" spans="2:8" ht="14.25" hidden="1" customHeight="1" x14ac:dyDescent="0.2">
      <c r="B254" s="22">
        <v>4942020002</v>
      </c>
      <c r="D254" s="56" t="s">
        <v>216</v>
      </c>
      <c r="H254" s="21">
        <v>0</v>
      </c>
    </row>
    <row r="255" spans="2:8" ht="14.25" hidden="1" customHeight="1" x14ac:dyDescent="0.2">
      <c r="B255" s="22">
        <v>4942025001</v>
      </c>
      <c r="D255" s="56" t="s">
        <v>217</v>
      </c>
      <c r="H255" s="21">
        <v>0</v>
      </c>
    </row>
    <row r="256" spans="2:8" ht="14.25" hidden="1" customHeight="1" x14ac:dyDescent="0.2">
      <c r="B256" s="22">
        <v>4942025002</v>
      </c>
      <c r="D256" s="56" t="s">
        <v>218</v>
      </c>
      <c r="H256" s="21">
        <v>0</v>
      </c>
    </row>
    <row r="257" spans="2:8" ht="14.25" hidden="1" customHeight="1" x14ac:dyDescent="0.2">
      <c r="B257" s="22"/>
      <c r="D257" s="55" t="s">
        <v>219</v>
      </c>
      <c r="H257" s="21">
        <f>H258</f>
        <v>0</v>
      </c>
    </row>
    <row r="258" spans="2:8" ht="14.25" hidden="1" customHeight="1" x14ac:dyDescent="0.2">
      <c r="B258" s="22">
        <v>4953500101</v>
      </c>
      <c r="D258" s="56" t="s">
        <v>220</v>
      </c>
      <c r="H258" s="21">
        <v>0</v>
      </c>
    </row>
    <row r="259" spans="2:8" ht="14.25" customHeight="1" x14ac:dyDescent="0.2">
      <c r="D259" s="55" t="s">
        <v>70</v>
      </c>
      <c r="H259" s="21">
        <f>SUM(H260:H263)</f>
        <v>2987825.01</v>
      </c>
    </row>
    <row r="260" spans="2:8" ht="14.25" hidden="1" customHeight="1" x14ac:dyDescent="0.2">
      <c r="B260" s="22">
        <v>4953001001</v>
      </c>
      <c r="D260" s="56" t="s">
        <v>221</v>
      </c>
      <c r="H260" s="21">
        <v>2987825.01</v>
      </c>
    </row>
    <row r="261" spans="2:8" ht="14.25" hidden="1" customHeight="1" x14ac:dyDescent="0.2">
      <c r="B261" s="22">
        <v>4953001002</v>
      </c>
      <c r="D261" s="56" t="s">
        <v>222</v>
      </c>
      <c r="H261" s="21">
        <v>0</v>
      </c>
    </row>
    <row r="262" spans="2:8" ht="14.25" hidden="1" customHeight="1" x14ac:dyDescent="0.2">
      <c r="B262" s="22">
        <v>4953001003</v>
      </c>
      <c r="D262" s="56" t="s">
        <v>223</v>
      </c>
      <c r="H262" s="21">
        <v>0</v>
      </c>
    </row>
    <row r="263" spans="2:8" ht="14.25" hidden="1" customHeight="1" x14ac:dyDescent="0.2">
      <c r="B263" s="22">
        <v>4953002001</v>
      </c>
      <c r="D263" s="56" t="s">
        <v>224</v>
      </c>
      <c r="H263" s="21">
        <v>0</v>
      </c>
    </row>
    <row r="264" spans="2:8" ht="14.25" hidden="1" customHeight="1" x14ac:dyDescent="0.2">
      <c r="D264" s="55" t="s">
        <v>225</v>
      </c>
      <c r="H264" s="21">
        <f>H265</f>
        <v>0</v>
      </c>
    </row>
    <row r="265" spans="2:8" ht="14.25" hidden="1" customHeight="1" x14ac:dyDescent="0.2">
      <c r="B265" s="2">
        <v>4959000080</v>
      </c>
      <c r="D265" s="56" t="s">
        <v>226</v>
      </c>
      <c r="H265" s="21">
        <v>0</v>
      </c>
    </row>
    <row r="266" spans="2:8" ht="14.25" customHeight="1" x14ac:dyDescent="0.2">
      <c r="D266" s="55" t="s">
        <v>227</v>
      </c>
      <c r="H266" s="21">
        <f>SUM(H267:H304)</f>
        <v>731975.43</v>
      </c>
    </row>
    <row r="267" spans="2:8" ht="14.25" hidden="1" customHeight="1" x14ac:dyDescent="0.2">
      <c r="B267" s="22">
        <v>4998310001</v>
      </c>
      <c r="D267" s="56" t="s">
        <v>228</v>
      </c>
      <c r="H267" s="21">
        <v>539083.14</v>
      </c>
    </row>
    <row r="268" spans="2:8" ht="14.25" hidden="1" customHeight="1" x14ac:dyDescent="0.2">
      <c r="B268" s="22">
        <v>4931001003</v>
      </c>
      <c r="D268" s="56" t="s">
        <v>229</v>
      </c>
      <c r="H268" s="21">
        <v>0</v>
      </c>
    </row>
    <row r="269" spans="2:8" ht="14.25" hidden="1" customHeight="1" x14ac:dyDescent="0.2">
      <c r="B269" s="22">
        <v>4998310002</v>
      </c>
      <c r="D269" s="56" t="s">
        <v>230</v>
      </c>
      <c r="H269" s="21">
        <v>0</v>
      </c>
    </row>
    <row r="270" spans="2:8" ht="14.25" hidden="1" customHeight="1" x14ac:dyDescent="0.2">
      <c r="B270" s="22">
        <v>4998310003</v>
      </c>
      <c r="D270" s="56" t="s">
        <v>231</v>
      </c>
      <c r="H270" s="21">
        <v>0</v>
      </c>
    </row>
    <row r="271" spans="2:8" ht="14.25" hidden="1" customHeight="1" x14ac:dyDescent="0.2">
      <c r="B271" s="22">
        <v>4998310004</v>
      </c>
      <c r="D271" s="56" t="s">
        <v>232</v>
      </c>
      <c r="H271" s="21">
        <v>0</v>
      </c>
    </row>
    <row r="272" spans="2:8" ht="14.25" hidden="1" customHeight="1" x14ac:dyDescent="0.2">
      <c r="B272" s="22">
        <v>4998320001</v>
      </c>
      <c r="D272" s="56" t="s">
        <v>233</v>
      </c>
      <c r="H272" s="21">
        <v>0</v>
      </c>
    </row>
    <row r="273" spans="2:8" ht="14.25" hidden="1" customHeight="1" x14ac:dyDescent="0.2">
      <c r="B273" s="22">
        <v>4998000002</v>
      </c>
      <c r="D273" s="56" t="s">
        <v>234</v>
      </c>
      <c r="H273" s="21">
        <v>0</v>
      </c>
    </row>
    <row r="274" spans="2:8" ht="14.25" hidden="1" customHeight="1" x14ac:dyDescent="0.2">
      <c r="B274" s="22">
        <v>4993040006</v>
      </c>
      <c r="D274" s="56" t="s">
        <v>235</v>
      </c>
      <c r="H274" s="21">
        <v>0</v>
      </c>
    </row>
    <row r="275" spans="2:8" ht="14.25" hidden="1" customHeight="1" x14ac:dyDescent="0.2">
      <c r="B275" s="22">
        <v>4993040007</v>
      </c>
      <c r="D275" s="56" t="s">
        <v>236</v>
      </c>
      <c r="H275" s="21">
        <v>0</v>
      </c>
    </row>
    <row r="276" spans="2:8" ht="14.25" hidden="1" customHeight="1" x14ac:dyDescent="0.2">
      <c r="B276" s="22">
        <v>4993050001</v>
      </c>
      <c r="D276" s="56" t="s">
        <v>237</v>
      </c>
      <c r="H276" s="21">
        <v>88000</v>
      </c>
    </row>
    <row r="277" spans="2:8" ht="14.25" hidden="1" customHeight="1" x14ac:dyDescent="0.2">
      <c r="B277" s="22">
        <v>4993050002</v>
      </c>
      <c r="D277" s="56" t="s">
        <v>238</v>
      </c>
      <c r="H277" s="21">
        <v>0</v>
      </c>
    </row>
    <row r="278" spans="2:8" ht="14.25" hidden="1" customHeight="1" x14ac:dyDescent="0.2">
      <c r="B278" s="22">
        <v>4993050003</v>
      </c>
      <c r="D278" s="56" t="s">
        <v>239</v>
      </c>
      <c r="H278" s="21">
        <v>0</v>
      </c>
    </row>
    <row r="279" spans="2:8" ht="14.25" hidden="1" customHeight="1" x14ac:dyDescent="0.2">
      <c r="B279" s="22">
        <v>4993050004</v>
      </c>
      <c r="D279" s="56" t="s">
        <v>240</v>
      </c>
      <c r="H279" s="21">
        <v>0</v>
      </c>
    </row>
    <row r="280" spans="2:8" ht="14.25" hidden="1" customHeight="1" x14ac:dyDescent="0.2">
      <c r="B280" s="22">
        <v>4993050005</v>
      </c>
      <c r="D280" s="56" t="s">
        <v>241</v>
      </c>
      <c r="H280" s="21">
        <v>40477.29</v>
      </c>
    </row>
    <row r="281" spans="2:8" ht="14.25" hidden="1" customHeight="1" x14ac:dyDescent="0.2">
      <c r="B281" s="22">
        <v>4993050006</v>
      </c>
      <c r="D281" s="56" t="s">
        <v>242</v>
      </c>
      <c r="H281" s="21">
        <v>0</v>
      </c>
    </row>
    <row r="282" spans="2:8" ht="14.25" hidden="1" customHeight="1" x14ac:dyDescent="0.2">
      <c r="B282" s="22">
        <v>4993050007</v>
      </c>
      <c r="D282" s="56" t="s">
        <v>243</v>
      </c>
      <c r="H282" s="21">
        <v>0</v>
      </c>
    </row>
    <row r="283" spans="2:8" ht="14.25" hidden="1" customHeight="1" x14ac:dyDescent="0.2">
      <c r="B283" s="22">
        <v>4993050008</v>
      </c>
      <c r="D283" s="56" t="s">
        <v>244</v>
      </c>
      <c r="H283" s="21">
        <v>0</v>
      </c>
    </row>
    <row r="284" spans="2:8" ht="14.25" hidden="1" customHeight="1" x14ac:dyDescent="0.2">
      <c r="B284" s="22">
        <v>4993050009</v>
      </c>
      <c r="D284" s="56" t="s">
        <v>245</v>
      </c>
      <c r="H284" s="21">
        <v>0</v>
      </c>
    </row>
    <row r="285" spans="2:8" ht="14.25" hidden="1" customHeight="1" x14ac:dyDescent="0.2">
      <c r="B285" s="22">
        <v>4993050010</v>
      </c>
      <c r="D285" s="56" t="s">
        <v>246</v>
      </c>
      <c r="H285" s="21">
        <v>0</v>
      </c>
    </row>
    <row r="286" spans="2:8" ht="14.25" hidden="1" customHeight="1" x14ac:dyDescent="0.2">
      <c r="B286" s="22">
        <v>4993050011</v>
      </c>
      <c r="D286" s="56" t="s">
        <v>247</v>
      </c>
      <c r="H286" s="21">
        <v>-585</v>
      </c>
    </row>
    <row r="287" spans="2:8" ht="14.25" hidden="1" customHeight="1" x14ac:dyDescent="0.2">
      <c r="B287" s="22">
        <v>4993050012</v>
      </c>
      <c r="D287" s="56" t="s">
        <v>248</v>
      </c>
      <c r="H287" s="21">
        <v>0</v>
      </c>
    </row>
    <row r="288" spans="2:8" ht="14.25" hidden="1" customHeight="1" x14ac:dyDescent="0.2">
      <c r="B288" s="22">
        <v>4993050013</v>
      </c>
      <c r="D288" s="56" t="s">
        <v>249</v>
      </c>
      <c r="H288" s="21">
        <v>0</v>
      </c>
    </row>
    <row r="289" spans="2:8" ht="14.25" hidden="1" customHeight="1" x14ac:dyDescent="0.2">
      <c r="B289" s="22">
        <v>4993050014</v>
      </c>
      <c r="D289" s="56" t="s">
        <v>250</v>
      </c>
      <c r="H289" s="21">
        <v>65000</v>
      </c>
    </row>
    <row r="290" spans="2:8" ht="14.25" hidden="1" customHeight="1" x14ac:dyDescent="0.2">
      <c r="B290" s="22">
        <v>4993050015</v>
      </c>
      <c r="D290" s="56" t="s">
        <v>251</v>
      </c>
      <c r="H290" s="21">
        <v>0</v>
      </c>
    </row>
    <row r="291" spans="2:8" ht="14.25" hidden="1" customHeight="1" x14ac:dyDescent="0.2">
      <c r="B291" s="22">
        <v>4993050016</v>
      </c>
      <c r="D291" s="56" t="s">
        <v>252</v>
      </c>
      <c r="H291" s="21">
        <v>0</v>
      </c>
    </row>
    <row r="292" spans="2:8" ht="14.25" hidden="1" customHeight="1" x14ac:dyDescent="0.2">
      <c r="B292" s="22">
        <v>4993050017</v>
      </c>
      <c r="D292" s="56" t="s">
        <v>253</v>
      </c>
      <c r="H292" s="21">
        <v>0</v>
      </c>
    </row>
    <row r="293" spans="2:8" ht="14.25" hidden="1" customHeight="1" x14ac:dyDescent="0.2">
      <c r="B293" s="22">
        <v>4993050018</v>
      </c>
      <c r="D293" s="56" t="s">
        <v>254</v>
      </c>
      <c r="H293" s="21">
        <v>0</v>
      </c>
    </row>
    <row r="294" spans="2:8" ht="14.25" hidden="1" customHeight="1" x14ac:dyDescent="0.2">
      <c r="B294" s="22">
        <v>4993050019</v>
      </c>
      <c r="D294" s="56" t="s">
        <v>192</v>
      </c>
      <c r="H294" s="21">
        <v>0</v>
      </c>
    </row>
    <row r="295" spans="2:8" ht="14.25" hidden="1" customHeight="1" x14ac:dyDescent="0.2">
      <c r="B295" s="22">
        <v>4993050024</v>
      </c>
      <c r="D295" s="56" t="s">
        <v>255</v>
      </c>
      <c r="H295" s="21">
        <v>0</v>
      </c>
    </row>
    <row r="296" spans="2:8" ht="14.25" hidden="1" customHeight="1" x14ac:dyDescent="0.2">
      <c r="B296" s="22">
        <v>4993050020</v>
      </c>
      <c r="D296" s="56" t="s">
        <v>256</v>
      </c>
      <c r="H296" s="21">
        <v>0</v>
      </c>
    </row>
    <row r="297" spans="2:8" ht="14.25" hidden="1" customHeight="1" x14ac:dyDescent="0.2">
      <c r="B297" s="22">
        <v>4993050021</v>
      </c>
      <c r="D297" s="56" t="s">
        <v>141</v>
      </c>
      <c r="H297" s="21">
        <v>0</v>
      </c>
    </row>
    <row r="298" spans="2:8" ht="14.25" hidden="1" customHeight="1" x14ac:dyDescent="0.2">
      <c r="B298" s="22">
        <v>4993050022</v>
      </c>
      <c r="D298" s="56" t="s">
        <v>257</v>
      </c>
      <c r="H298" s="21">
        <v>0</v>
      </c>
    </row>
    <row r="299" spans="2:8" ht="14.25" hidden="1" customHeight="1" x14ac:dyDescent="0.2">
      <c r="B299" s="22">
        <v>4993050023</v>
      </c>
      <c r="D299" s="56" t="s">
        <v>258</v>
      </c>
      <c r="H299" s="21">
        <v>0</v>
      </c>
    </row>
    <row r="300" spans="2:8" ht="14.25" hidden="1" customHeight="1" x14ac:dyDescent="0.2">
      <c r="B300" s="22">
        <v>4993050025</v>
      </c>
      <c r="D300" s="56" t="s">
        <v>259</v>
      </c>
      <c r="H300" s="21">
        <v>0</v>
      </c>
    </row>
    <row r="301" spans="2:8" ht="14.25" hidden="1" customHeight="1" x14ac:dyDescent="0.2">
      <c r="B301" s="22">
        <v>4993050026</v>
      </c>
      <c r="D301" s="56" t="s">
        <v>260</v>
      </c>
      <c r="H301" s="21">
        <v>0</v>
      </c>
    </row>
    <row r="302" spans="2:8" ht="14.25" hidden="1" customHeight="1" x14ac:dyDescent="0.2">
      <c r="B302" s="22">
        <v>4993050100</v>
      </c>
      <c r="D302" s="56" t="s">
        <v>261</v>
      </c>
      <c r="H302" s="21">
        <v>0</v>
      </c>
    </row>
    <row r="303" spans="2:8" ht="14.25" hidden="1" customHeight="1" x14ac:dyDescent="0.2">
      <c r="B303" s="22">
        <v>4993050999</v>
      </c>
      <c r="D303" s="56" t="s">
        <v>262</v>
      </c>
      <c r="H303" s="21">
        <v>0</v>
      </c>
    </row>
    <row r="304" spans="2:8" ht="14.25" hidden="1" customHeight="1" x14ac:dyDescent="0.2">
      <c r="B304" s="22">
        <v>4999200999</v>
      </c>
      <c r="D304" s="56" t="s">
        <v>262</v>
      </c>
      <c r="H304" s="21">
        <v>0</v>
      </c>
    </row>
    <row r="305" spans="2:8" ht="14.25" hidden="1" customHeight="1" x14ac:dyDescent="0.2">
      <c r="D305" s="55" t="s">
        <v>263</v>
      </c>
      <c r="H305" s="21">
        <f>SUM(H306:H308)</f>
        <v>0</v>
      </c>
    </row>
    <row r="306" spans="2:8" ht="14.25" hidden="1" customHeight="1" x14ac:dyDescent="0.2">
      <c r="B306" s="22">
        <v>4954001001</v>
      </c>
      <c r="D306" s="56" t="s">
        <v>264</v>
      </c>
      <c r="H306" s="21">
        <v>0</v>
      </c>
    </row>
    <row r="307" spans="2:8" ht="14.25" hidden="1" customHeight="1" x14ac:dyDescent="0.2">
      <c r="B307" s="22">
        <v>4953001008</v>
      </c>
      <c r="D307" s="56" t="s">
        <v>264</v>
      </c>
      <c r="H307" s="21">
        <v>0</v>
      </c>
    </row>
    <row r="308" spans="2:8" ht="14.25" hidden="1" customHeight="1" x14ac:dyDescent="0.2">
      <c r="B308" s="22">
        <v>4954001002</v>
      </c>
      <c r="D308" s="56" t="s">
        <v>73</v>
      </c>
      <c r="H308" s="21">
        <v>0</v>
      </c>
    </row>
    <row r="309" spans="2:8" ht="14.25" hidden="1" customHeight="1" x14ac:dyDescent="0.2">
      <c r="D309" s="56" t="s">
        <v>265</v>
      </c>
      <c r="H309" s="21">
        <f>SUM(H310:H313)</f>
        <v>0</v>
      </c>
    </row>
    <row r="310" spans="2:8" ht="14.25" hidden="1" customHeight="1" x14ac:dyDescent="0.2">
      <c r="B310" s="22">
        <v>4993040001</v>
      </c>
      <c r="D310" s="56" t="s">
        <v>265</v>
      </c>
      <c r="H310" s="21">
        <v>0</v>
      </c>
    </row>
    <row r="311" spans="2:8" ht="14.25" hidden="1" customHeight="1" x14ac:dyDescent="0.2">
      <c r="B311" s="22">
        <v>4993040002</v>
      </c>
      <c r="D311" s="56" t="s">
        <v>266</v>
      </c>
      <c r="H311" s="21">
        <v>0</v>
      </c>
    </row>
    <row r="312" spans="2:8" ht="14.25" hidden="1" customHeight="1" x14ac:dyDescent="0.2">
      <c r="B312" s="22">
        <v>4993040003</v>
      </c>
      <c r="D312" s="56" t="s">
        <v>267</v>
      </c>
      <c r="H312" s="21">
        <v>0</v>
      </c>
    </row>
    <row r="313" spans="2:8" ht="14.25" hidden="1" customHeight="1" x14ac:dyDescent="0.2">
      <c r="B313" s="22">
        <v>4993040004</v>
      </c>
      <c r="D313" s="56" t="s">
        <v>268</v>
      </c>
      <c r="H313" s="21">
        <v>0</v>
      </c>
    </row>
    <row r="314" spans="2:8" ht="14.25" hidden="1" customHeight="1" x14ac:dyDescent="0.2">
      <c r="B314" s="22"/>
      <c r="D314" s="56" t="s">
        <v>269</v>
      </c>
      <c r="H314" s="21">
        <f>SUM(H315)</f>
        <v>0</v>
      </c>
    </row>
    <row r="315" spans="2:8" ht="14.25" hidden="1" customHeight="1" x14ac:dyDescent="0.2">
      <c r="B315" s="22">
        <v>4993040005</v>
      </c>
      <c r="D315" s="56" t="s">
        <v>270</v>
      </c>
      <c r="H315" s="21">
        <v>0</v>
      </c>
    </row>
    <row r="316" spans="2:8" ht="14.25" customHeight="1" x14ac:dyDescent="0.2">
      <c r="D316" s="55" t="s">
        <v>271</v>
      </c>
      <c r="H316" s="21">
        <f>SUM(H317:H318)</f>
        <v>165625223.25999999</v>
      </c>
    </row>
    <row r="317" spans="2:8" ht="14.25" hidden="1" customHeight="1" x14ac:dyDescent="0.2">
      <c r="B317" s="2">
        <v>4621000001</v>
      </c>
      <c r="D317" s="56" t="s">
        <v>272</v>
      </c>
      <c r="H317" s="21">
        <v>168559696.81999999</v>
      </c>
    </row>
    <row r="318" spans="2:8" ht="14.25" hidden="1" customHeight="1" x14ac:dyDescent="0.2">
      <c r="B318" s="2">
        <v>4621000002</v>
      </c>
      <c r="D318" s="56" t="s">
        <v>273</v>
      </c>
      <c r="H318" s="21">
        <v>-2934473.56</v>
      </c>
    </row>
    <row r="319" spans="2:8" ht="14.25" customHeight="1" x14ac:dyDescent="0.2">
      <c r="D319" s="55" t="s">
        <v>274</v>
      </c>
      <c r="H319" s="21">
        <f>SUM(H320:H322)</f>
        <v>96105419.140000001</v>
      </c>
    </row>
    <row r="320" spans="2:8" ht="14.25" hidden="1" customHeight="1" x14ac:dyDescent="0.2">
      <c r="B320" s="22">
        <v>4671000001</v>
      </c>
      <c r="D320" s="56" t="s">
        <v>275</v>
      </c>
      <c r="H320" s="21">
        <v>96105419.140000001</v>
      </c>
    </row>
    <row r="321" spans="1:8" ht="14.25" hidden="1" customHeight="1" x14ac:dyDescent="0.2">
      <c r="B321" s="22">
        <v>4671000002</v>
      </c>
      <c r="D321" s="56" t="s">
        <v>276</v>
      </c>
      <c r="H321" s="21">
        <v>0</v>
      </c>
    </row>
    <row r="322" spans="1:8" ht="14.25" hidden="1" customHeight="1" x14ac:dyDescent="0.2">
      <c r="B322" s="22">
        <v>4671000003</v>
      </c>
      <c r="D322" s="56" t="s">
        <v>273</v>
      </c>
      <c r="H322" s="21">
        <v>0</v>
      </c>
    </row>
    <row r="323" spans="1:8" ht="14.25" hidden="1" customHeight="1" x14ac:dyDescent="0.2">
      <c r="B323" s="26"/>
      <c r="D323" s="33" t="s">
        <v>277</v>
      </c>
      <c r="H323" s="21">
        <f>+H324</f>
        <v>0</v>
      </c>
    </row>
    <row r="324" spans="1:8" ht="14.25" hidden="1" customHeight="1" x14ac:dyDescent="0.2">
      <c r="B324" s="26">
        <v>4200000001</v>
      </c>
      <c r="D324" s="57" t="s">
        <v>277</v>
      </c>
      <c r="H324" s="21">
        <v>0</v>
      </c>
    </row>
    <row r="325" spans="1:8" ht="14.25" hidden="1" customHeight="1" x14ac:dyDescent="0.2">
      <c r="B325" s="26"/>
      <c r="D325" s="33" t="s">
        <v>278</v>
      </c>
      <c r="H325" s="21">
        <f>+H326+H327</f>
        <v>0</v>
      </c>
    </row>
    <row r="326" spans="1:8" ht="14.25" hidden="1" customHeight="1" x14ac:dyDescent="0.2">
      <c r="B326" s="26">
        <v>4954000007</v>
      </c>
      <c r="D326" s="33" t="s">
        <v>279</v>
      </c>
      <c r="H326" s="21">
        <v>0</v>
      </c>
    </row>
    <row r="327" spans="1:8" ht="14.25" hidden="1" customHeight="1" x14ac:dyDescent="0.2">
      <c r="B327" s="26">
        <v>4959000011</v>
      </c>
      <c r="D327" s="57" t="s">
        <v>279</v>
      </c>
      <c r="H327" s="21">
        <v>0</v>
      </c>
    </row>
    <row r="328" spans="1:8" ht="14.25" customHeight="1" x14ac:dyDescent="0.2">
      <c r="D328" s="1" t="s">
        <v>200</v>
      </c>
      <c r="H328" s="48">
        <f>H241+H243+H259+H266+H305+H309+H316+H319+H314+H264+H257+H323+H325</f>
        <v>269980183.57999998</v>
      </c>
    </row>
    <row r="329" spans="1:8" ht="14.25" customHeight="1" x14ac:dyDescent="0.2">
      <c r="A329" s="1" t="s">
        <v>162</v>
      </c>
      <c r="H329" s="58"/>
    </row>
    <row r="330" spans="1:8" ht="14.25" hidden="1" customHeight="1" x14ac:dyDescent="0.2">
      <c r="A330" s="1" t="s">
        <v>6</v>
      </c>
      <c r="D330" s="59" t="s">
        <v>163</v>
      </c>
      <c r="H330" s="60"/>
    </row>
    <row r="331" spans="1:8" ht="14.25" hidden="1" customHeight="1" x14ac:dyDescent="0.2">
      <c r="D331" s="20" t="s">
        <v>280</v>
      </c>
      <c r="H331" s="21">
        <f>H332</f>
        <v>0</v>
      </c>
    </row>
    <row r="332" spans="1:8" ht="14.25" hidden="1" customHeight="1" x14ac:dyDescent="0.2">
      <c r="B332" s="22">
        <v>4993030001</v>
      </c>
      <c r="D332" s="24" t="s">
        <v>281</v>
      </c>
      <c r="H332" s="21">
        <v>0</v>
      </c>
    </row>
    <row r="333" spans="1:8" ht="14.25" hidden="1" customHeight="1" x14ac:dyDescent="0.2">
      <c r="D333" s="20" t="s">
        <v>282</v>
      </c>
      <c r="H333" s="21">
        <f>SUM(H334:H335)</f>
        <v>0</v>
      </c>
    </row>
    <row r="334" spans="1:8" ht="14.25" hidden="1" customHeight="1" x14ac:dyDescent="0.2">
      <c r="B334" s="22">
        <v>4993020001</v>
      </c>
      <c r="D334" s="24" t="s">
        <v>181</v>
      </c>
      <c r="H334" s="21">
        <v>0</v>
      </c>
    </row>
    <row r="335" spans="1:8" ht="14.25" hidden="1" customHeight="1" x14ac:dyDescent="0.2">
      <c r="B335" s="22">
        <v>4993020002</v>
      </c>
      <c r="D335" s="24" t="s">
        <v>283</v>
      </c>
      <c r="H335" s="21">
        <v>0</v>
      </c>
    </row>
    <row r="336" spans="1:8" ht="14.25" hidden="1" customHeight="1" x14ac:dyDescent="0.2">
      <c r="D336" s="1" t="s">
        <v>200</v>
      </c>
      <c r="H336" s="48">
        <f>H331+H333</f>
        <v>0</v>
      </c>
    </row>
    <row r="337" spans="1:8" ht="14.25" customHeight="1" x14ac:dyDescent="0.2">
      <c r="A337" s="1" t="s">
        <v>162</v>
      </c>
    </row>
    <row r="338" spans="1:8" ht="14.25" customHeight="1" thickBot="1" x14ac:dyDescent="0.25">
      <c r="A338" s="1" t="s">
        <v>284</v>
      </c>
      <c r="D338" s="4" t="s">
        <v>285</v>
      </c>
      <c r="H338" s="49">
        <f>H328+H336</f>
        <v>269980183.57999998</v>
      </c>
    </row>
    <row r="339" spans="1:8" ht="14.25" customHeight="1" thickTop="1" x14ac:dyDescent="0.2">
      <c r="A339" s="1" t="s">
        <v>162</v>
      </c>
      <c r="D339" s="4"/>
    </row>
    <row r="340" spans="1:8" ht="14.25" customHeight="1" x14ac:dyDescent="0.2">
      <c r="A340" s="1" t="s">
        <v>6</v>
      </c>
      <c r="D340" s="4" t="s">
        <v>286</v>
      </c>
      <c r="H340" s="58"/>
    </row>
    <row r="341" spans="1:8" ht="14.25" customHeight="1" x14ac:dyDescent="0.2">
      <c r="D341" s="61" t="s">
        <v>287</v>
      </c>
      <c r="H341" s="42">
        <f>SUM(H342:H343)</f>
        <v>631973314.73000002</v>
      </c>
    </row>
    <row r="342" spans="1:8" ht="14.25" hidden="1" customHeight="1" x14ac:dyDescent="0.2">
      <c r="B342" s="30">
        <v>6117050004</v>
      </c>
      <c r="D342" s="45" t="s">
        <v>288</v>
      </c>
      <c r="H342" s="62">
        <v>0</v>
      </c>
    </row>
    <row r="343" spans="1:8" ht="14.25" hidden="1" customHeight="1" x14ac:dyDescent="0.2">
      <c r="B343" s="30">
        <v>6117050001</v>
      </c>
      <c r="D343" s="45" t="s">
        <v>289</v>
      </c>
      <c r="H343" s="42">
        <v>631973314.73000002</v>
      </c>
    </row>
    <row r="344" spans="1:8" ht="14.25" hidden="1" customHeight="1" x14ac:dyDescent="0.2">
      <c r="B344" s="30"/>
      <c r="D344" s="61" t="s">
        <v>290</v>
      </c>
      <c r="H344" s="42">
        <f>SUM(H345)</f>
        <v>0</v>
      </c>
    </row>
    <row r="345" spans="1:8" ht="14.25" hidden="1" customHeight="1" x14ac:dyDescent="0.2">
      <c r="B345" s="30">
        <v>6117050002</v>
      </c>
      <c r="D345" s="45" t="s">
        <v>291</v>
      </c>
      <c r="H345" s="62">
        <v>0</v>
      </c>
    </row>
    <row r="346" spans="1:8" ht="14.25" customHeight="1" x14ac:dyDescent="0.2">
      <c r="B346" s="30"/>
      <c r="D346" s="61" t="s">
        <v>292</v>
      </c>
      <c r="H346" s="42">
        <f>SUM(H347)</f>
        <v>-23758249.75</v>
      </c>
    </row>
    <row r="347" spans="1:8" ht="14.25" hidden="1" customHeight="1" x14ac:dyDescent="0.2">
      <c r="B347" s="30">
        <v>6117050003</v>
      </c>
      <c r="D347" s="45" t="s">
        <v>292</v>
      </c>
      <c r="H347" s="62">
        <v>-23758249.75</v>
      </c>
    </row>
    <row r="348" spans="1:8" ht="14.25" hidden="1" customHeight="1" x14ac:dyDescent="0.2">
      <c r="B348" s="30"/>
      <c r="D348" s="61" t="s">
        <v>293</v>
      </c>
      <c r="H348" s="42">
        <f>SUM(H349:H350)</f>
        <v>0</v>
      </c>
    </row>
    <row r="349" spans="1:8" ht="14.25" hidden="1" customHeight="1" x14ac:dyDescent="0.2">
      <c r="B349" s="30">
        <v>6117050005</v>
      </c>
      <c r="D349" s="45" t="s">
        <v>293</v>
      </c>
      <c r="H349" s="42">
        <v>0</v>
      </c>
    </row>
    <row r="350" spans="1:8" ht="14.25" hidden="1" customHeight="1" x14ac:dyDescent="0.2">
      <c r="B350" s="30">
        <v>6181000002</v>
      </c>
      <c r="D350" s="45" t="s">
        <v>293</v>
      </c>
      <c r="H350" s="42">
        <v>0</v>
      </c>
    </row>
    <row r="351" spans="1:8" ht="14.25" hidden="1" customHeight="1" x14ac:dyDescent="0.2">
      <c r="B351" s="30"/>
      <c r="D351" s="61" t="s">
        <v>294</v>
      </c>
      <c r="H351" s="62">
        <f>SUM(H352:H353)</f>
        <v>0</v>
      </c>
    </row>
    <row r="352" spans="1:8" ht="14.25" hidden="1" customHeight="1" x14ac:dyDescent="0.2">
      <c r="B352" s="30">
        <v>6115050101</v>
      </c>
      <c r="D352" s="45" t="s">
        <v>295</v>
      </c>
      <c r="H352" s="62">
        <v>0</v>
      </c>
    </row>
    <row r="353" spans="2:11" ht="14.25" hidden="1" customHeight="1" x14ac:dyDescent="0.2">
      <c r="B353" s="30">
        <v>6115050102</v>
      </c>
      <c r="D353" s="45" t="s">
        <v>296</v>
      </c>
      <c r="H353" s="62">
        <v>0</v>
      </c>
    </row>
    <row r="354" spans="2:11" ht="14.25" customHeight="1" x14ac:dyDescent="0.2">
      <c r="B354" s="30"/>
      <c r="D354" s="61" t="s">
        <v>297</v>
      </c>
      <c r="H354" s="62">
        <f>SUM(H355:H356)</f>
        <v>35190037.259999998</v>
      </c>
    </row>
    <row r="355" spans="2:11" ht="14.25" hidden="1" customHeight="1" x14ac:dyDescent="0.2">
      <c r="B355" s="30">
        <v>6183000108</v>
      </c>
      <c r="D355" s="45" t="s">
        <v>298</v>
      </c>
      <c r="H355" s="62">
        <v>35190037.259999998</v>
      </c>
    </row>
    <row r="356" spans="2:11" ht="14.25" hidden="1" customHeight="1" x14ac:dyDescent="0.2">
      <c r="B356" s="22">
        <v>6181500001</v>
      </c>
      <c r="D356" s="45" t="s">
        <v>298</v>
      </c>
      <c r="H356" s="62">
        <v>0</v>
      </c>
    </row>
    <row r="357" spans="2:11" ht="14.25" customHeight="1" x14ac:dyDescent="0.2">
      <c r="B357" s="30"/>
      <c r="D357" s="61" t="s">
        <v>299</v>
      </c>
      <c r="H357" s="62">
        <f>SUM(H358:H442)</f>
        <v>-1085343.9799999925</v>
      </c>
      <c r="K357" s="134"/>
    </row>
    <row r="358" spans="2:11" ht="14.25" hidden="1" customHeight="1" x14ac:dyDescent="0.2">
      <c r="B358" s="22">
        <v>6181000004</v>
      </c>
      <c r="D358" s="45" t="s">
        <v>300</v>
      </c>
      <c r="H358" s="21">
        <v>0</v>
      </c>
      <c r="K358" s="134"/>
    </row>
    <row r="359" spans="2:11" ht="14.25" hidden="1" customHeight="1" x14ac:dyDescent="0.2">
      <c r="B359" s="22">
        <v>6181500002</v>
      </c>
      <c r="D359" s="45" t="s">
        <v>301</v>
      </c>
      <c r="H359" s="21">
        <v>0</v>
      </c>
      <c r="K359" s="134"/>
    </row>
    <row r="360" spans="2:11" ht="14.25" hidden="1" customHeight="1" x14ac:dyDescent="0.2">
      <c r="B360" s="22">
        <v>6181500003</v>
      </c>
      <c r="D360" s="45" t="s">
        <v>302</v>
      </c>
      <c r="H360" s="21">
        <v>0</v>
      </c>
      <c r="K360" s="134"/>
    </row>
    <row r="361" spans="2:11" ht="14.25" hidden="1" customHeight="1" x14ac:dyDescent="0.2">
      <c r="B361" s="22">
        <v>6181500004</v>
      </c>
      <c r="D361" s="45" t="s">
        <v>303</v>
      </c>
      <c r="H361" s="21">
        <v>0</v>
      </c>
      <c r="K361" s="134"/>
    </row>
    <row r="362" spans="2:11" ht="14.25" hidden="1" customHeight="1" x14ac:dyDescent="0.2">
      <c r="B362" s="22">
        <v>6181500005</v>
      </c>
      <c r="D362" s="45" t="s">
        <v>304</v>
      </c>
      <c r="H362" s="21">
        <v>0</v>
      </c>
      <c r="K362" s="134"/>
    </row>
    <row r="363" spans="2:11" ht="14.25" hidden="1" customHeight="1" x14ac:dyDescent="0.2">
      <c r="B363" s="22">
        <v>6181500006</v>
      </c>
      <c r="D363" s="45" t="s">
        <v>305</v>
      </c>
      <c r="H363" s="21">
        <v>0</v>
      </c>
      <c r="K363" s="134"/>
    </row>
    <row r="364" spans="2:11" ht="14.25" hidden="1" customHeight="1" x14ac:dyDescent="0.2">
      <c r="B364" s="22">
        <v>6181500007</v>
      </c>
      <c r="D364" s="45" t="s">
        <v>306</v>
      </c>
      <c r="H364" s="21">
        <v>0</v>
      </c>
      <c r="K364" s="134"/>
    </row>
    <row r="365" spans="2:11" ht="14.25" hidden="1" customHeight="1" x14ac:dyDescent="0.2">
      <c r="B365" s="22">
        <v>6181500008</v>
      </c>
      <c r="D365" s="45" t="s">
        <v>307</v>
      </c>
      <c r="H365" s="21">
        <v>0</v>
      </c>
      <c r="K365" s="134"/>
    </row>
    <row r="366" spans="2:11" ht="14.25" hidden="1" customHeight="1" x14ac:dyDescent="0.2">
      <c r="B366" s="22">
        <v>6181500009</v>
      </c>
      <c r="D366" s="45" t="s">
        <v>308</v>
      </c>
      <c r="H366" s="21">
        <v>0</v>
      </c>
      <c r="K366" s="134"/>
    </row>
    <row r="367" spans="2:11" ht="14.25" hidden="1" customHeight="1" x14ac:dyDescent="0.2">
      <c r="B367" s="22">
        <v>6181000001</v>
      </c>
      <c r="D367" s="45" t="s">
        <v>309</v>
      </c>
      <c r="H367" s="21">
        <v>0</v>
      </c>
      <c r="K367" s="134"/>
    </row>
    <row r="368" spans="2:11" ht="14.25" hidden="1" customHeight="1" x14ac:dyDescent="0.2">
      <c r="B368" s="22">
        <v>6181000003</v>
      </c>
      <c r="D368" s="45" t="s">
        <v>310</v>
      </c>
      <c r="H368" s="21">
        <v>0</v>
      </c>
      <c r="K368" s="134"/>
    </row>
    <row r="369" spans="2:11" ht="14.25" hidden="1" customHeight="1" x14ac:dyDescent="0.2">
      <c r="B369" s="22">
        <v>6181000005</v>
      </c>
      <c r="D369" s="45" t="s">
        <v>311</v>
      </c>
      <c r="H369" s="21">
        <v>92778933.829999998</v>
      </c>
      <c r="K369" s="134"/>
    </row>
    <row r="370" spans="2:11" ht="14.25" hidden="1" customHeight="1" x14ac:dyDescent="0.2">
      <c r="B370" s="22">
        <v>6181000006</v>
      </c>
      <c r="D370" s="45" t="s">
        <v>312</v>
      </c>
      <c r="H370" s="21">
        <v>30962839.57</v>
      </c>
      <c r="K370" s="134"/>
    </row>
    <row r="371" spans="2:11" ht="14.25" hidden="1" customHeight="1" x14ac:dyDescent="0.2">
      <c r="B371" s="22">
        <v>6181000010</v>
      </c>
      <c r="D371" s="45" t="s">
        <v>313</v>
      </c>
      <c r="H371" s="21">
        <v>0</v>
      </c>
      <c r="K371" s="134"/>
    </row>
    <row r="372" spans="2:11" ht="14.25" hidden="1" customHeight="1" x14ac:dyDescent="0.2">
      <c r="B372" s="22">
        <v>6181000011</v>
      </c>
      <c r="D372" s="45" t="s">
        <v>314</v>
      </c>
      <c r="H372" s="21">
        <v>0</v>
      </c>
      <c r="K372" s="134"/>
    </row>
    <row r="373" spans="2:11" ht="14.25" hidden="1" customHeight="1" x14ac:dyDescent="0.2">
      <c r="B373" s="22">
        <v>6182000101</v>
      </c>
      <c r="D373" s="45" t="s">
        <v>315</v>
      </c>
      <c r="H373" s="21">
        <v>-92778933.829999998</v>
      </c>
      <c r="K373" s="134"/>
    </row>
    <row r="374" spans="2:11" ht="14.25" hidden="1" customHeight="1" x14ac:dyDescent="0.2">
      <c r="B374" s="22">
        <v>6182000102</v>
      </c>
      <c r="D374" s="45" t="s">
        <v>316</v>
      </c>
      <c r="H374" s="21">
        <v>-30962839.57</v>
      </c>
      <c r="K374" s="134"/>
    </row>
    <row r="375" spans="2:11" ht="14.25" hidden="1" customHeight="1" x14ac:dyDescent="0.2">
      <c r="B375" s="22">
        <v>6182500101</v>
      </c>
      <c r="D375" s="45" t="s">
        <v>317</v>
      </c>
      <c r="H375" s="21">
        <v>0</v>
      </c>
      <c r="K375" s="134"/>
    </row>
    <row r="376" spans="2:11" ht="14.25" hidden="1" customHeight="1" x14ac:dyDescent="0.2">
      <c r="B376" s="22">
        <v>6182500102</v>
      </c>
      <c r="D376" s="45" t="s">
        <v>318</v>
      </c>
      <c r="H376" s="21">
        <v>0</v>
      </c>
      <c r="K376" s="134"/>
    </row>
    <row r="377" spans="2:11" ht="14.25" hidden="1" customHeight="1" x14ac:dyDescent="0.2">
      <c r="B377" s="22">
        <v>6183000101</v>
      </c>
      <c r="D377" s="45" t="s">
        <v>302</v>
      </c>
      <c r="H377" s="21">
        <v>0</v>
      </c>
      <c r="K377" s="134"/>
    </row>
    <row r="378" spans="2:11" ht="14.25" hidden="1" customHeight="1" x14ac:dyDescent="0.2">
      <c r="B378" s="22">
        <v>6183000102</v>
      </c>
      <c r="D378" s="45" t="s">
        <v>319</v>
      </c>
      <c r="H378" s="21">
        <v>0</v>
      </c>
      <c r="K378" s="134"/>
    </row>
    <row r="379" spans="2:11" ht="14.25" hidden="1" customHeight="1" x14ac:dyDescent="0.2">
      <c r="B379" s="22">
        <v>6183000103</v>
      </c>
      <c r="D379" s="45" t="s">
        <v>320</v>
      </c>
      <c r="H379" s="21">
        <v>0</v>
      </c>
      <c r="K379" s="134"/>
    </row>
    <row r="380" spans="2:11" ht="14.25" hidden="1" customHeight="1" x14ac:dyDescent="0.2">
      <c r="B380" s="22">
        <v>6183000104</v>
      </c>
      <c r="D380" s="45" t="s">
        <v>321</v>
      </c>
      <c r="H380" s="21">
        <v>0</v>
      </c>
      <c r="K380" s="134"/>
    </row>
    <row r="381" spans="2:11" ht="14.25" hidden="1" customHeight="1" x14ac:dyDescent="0.2">
      <c r="B381" s="22">
        <v>6183000105</v>
      </c>
      <c r="D381" s="45" t="s">
        <v>322</v>
      </c>
      <c r="H381" s="21">
        <v>0</v>
      </c>
      <c r="K381" s="134"/>
    </row>
    <row r="382" spans="2:11" ht="14.25" hidden="1" customHeight="1" x14ac:dyDescent="0.2">
      <c r="B382" s="22">
        <v>6183000106</v>
      </c>
      <c r="D382" s="45" t="s">
        <v>323</v>
      </c>
      <c r="H382" s="21">
        <v>150032.79</v>
      </c>
      <c r="K382" s="134"/>
    </row>
    <row r="383" spans="2:11" ht="14.25" hidden="1" customHeight="1" x14ac:dyDescent="0.2">
      <c r="B383" s="26">
        <v>6183000151</v>
      </c>
      <c r="D383" s="57" t="s">
        <v>324</v>
      </c>
      <c r="H383" s="21">
        <v>0</v>
      </c>
      <c r="K383" s="134"/>
    </row>
    <row r="384" spans="2:11" ht="14.25" hidden="1" customHeight="1" x14ac:dyDescent="0.2">
      <c r="B384" s="26">
        <v>6183000152</v>
      </c>
      <c r="D384" s="57" t="s">
        <v>325</v>
      </c>
      <c r="H384" s="21">
        <v>0</v>
      </c>
      <c r="K384" s="134"/>
    </row>
    <row r="385" spans="2:11" ht="14.25" hidden="1" customHeight="1" x14ac:dyDescent="0.2">
      <c r="B385" s="22">
        <v>6183000107</v>
      </c>
      <c r="D385" s="45" t="s">
        <v>326</v>
      </c>
      <c r="H385" s="21">
        <v>0</v>
      </c>
      <c r="K385" s="134"/>
    </row>
    <row r="386" spans="2:11" ht="14.25" hidden="1" customHeight="1" x14ac:dyDescent="0.2">
      <c r="B386" s="22">
        <v>6183000109</v>
      </c>
      <c r="D386" s="45" t="s">
        <v>327</v>
      </c>
      <c r="H386" s="21">
        <v>0</v>
      </c>
      <c r="K386" s="134"/>
    </row>
    <row r="387" spans="2:11" ht="14.25" hidden="1" customHeight="1" x14ac:dyDescent="0.2">
      <c r="B387" s="22">
        <v>6183000110</v>
      </c>
      <c r="D387" s="45" t="s">
        <v>328</v>
      </c>
      <c r="H387" s="21">
        <v>0</v>
      </c>
      <c r="K387" s="134"/>
    </row>
    <row r="388" spans="2:11" ht="14.25" hidden="1" customHeight="1" x14ac:dyDescent="0.2">
      <c r="B388" s="22">
        <v>6183000111</v>
      </c>
      <c r="D388" s="45" t="s">
        <v>329</v>
      </c>
      <c r="H388" s="21">
        <v>0</v>
      </c>
      <c r="K388" s="134"/>
    </row>
    <row r="389" spans="2:11" ht="14.25" hidden="1" customHeight="1" x14ac:dyDescent="0.2">
      <c r="B389" s="22">
        <v>6183000112</v>
      </c>
      <c r="D389" s="45" t="s">
        <v>330</v>
      </c>
      <c r="H389" s="21">
        <v>-958762.47</v>
      </c>
      <c r="K389" s="134"/>
    </row>
    <row r="390" spans="2:11" ht="14.25" hidden="1" customHeight="1" x14ac:dyDescent="0.2">
      <c r="B390" s="22">
        <v>6183000113</v>
      </c>
      <c r="D390" s="45" t="s">
        <v>331</v>
      </c>
      <c r="H390" s="21">
        <v>0</v>
      </c>
      <c r="K390" s="134"/>
    </row>
    <row r="391" spans="2:11" ht="14.25" hidden="1" customHeight="1" x14ac:dyDescent="0.2">
      <c r="B391" s="22">
        <v>6183000114</v>
      </c>
      <c r="D391" s="45" t="s">
        <v>332</v>
      </c>
      <c r="H391" s="21">
        <v>0</v>
      </c>
      <c r="K391" s="134"/>
    </row>
    <row r="392" spans="2:11" ht="14.25" hidden="1" customHeight="1" x14ac:dyDescent="0.2">
      <c r="B392" s="22">
        <v>6183000115</v>
      </c>
      <c r="D392" s="45" t="s">
        <v>333</v>
      </c>
      <c r="H392" s="21">
        <v>0</v>
      </c>
      <c r="K392" s="134"/>
    </row>
    <row r="393" spans="2:11" ht="14.25" hidden="1" customHeight="1" x14ac:dyDescent="0.2">
      <c r="B393" s="22">
        <v>6183000116</v>
      </c>
      <c r="D393" s="45" t="s">
        <v>334</v>
      </c>
      <c r="H393" s="21">
        <v>0</v>
      </c>
      <c r="K393" s="134"/>
    </row>
    <row r="394" spans="2:11" ht="14.25" hidden="1" customHeight="1" x14ac:dyDescent="0.2">
      <c r="B394" s="22">
        <v>6183000117</v>
      </c>
      <c r="D394" s="45" t="s">
        <v>335</v>
      </c>
      <c r="H394" s="21">
        <v>0</v>
      </c>
      <c r="K394" s="134"/>
    </row>
    <row r="395" spans="2:11" ht="14.25" hidden="1" customHeight="1" x14ac:dyDescent="0.2">
      <c r="B395" s="22">
        <v>6183000118</v>
      </c>
      <c r="D395" s="45" t="s">
        <v>336</v>
      </c>
      <c r="H395" s="21">
        <v>0</v>
      </c>
      <c r="K395" s="134"/>
    </row>
    <row r="396" spans="2:11" ht="14.25" hidden="1" customHeight="1" x14ac:dyDescent="0.2">
      <c r="B396" s="22">
        <v>6183000119</v>
      </c>
      <c r="D396" s="45" t="s">
        <v>337</v>
      </c>
      <c r="H396" s="21">
        <v>0</v>
      </c>
      <c r="K396" s="134"/>
    </row>
    <row r="397" spans="2:11" ht="14.25" hidden="1" customHeight="1" x14ac:dyDescent="0.2">
      <c r="B397" s="22">
        <v>6183000120</v>
      </c>
      <c r="D397" s="45" t="s">
        <v>338</v>
      </c>
      <c r="H397" s="21">
        <v>0</v>
      </c>
      <c r="K397" s="134"/>
    </row>
    <row r="398" spans="2:11" ht="14.1" hidden="1" customHeight="1" x14ac:dyDescent="0.2">
      <c r="B398" s="22">
        <v>6183000121</v>
      </c>
      <c r="D398" s="45" t="s">
        <v>339</v>
      </c>
      <c r="H398" s="21">
        <v>0</v>
      </c>
      <c r="K398" s="134"/>
    </row>
    <row r="399" spans="2:11" ht="14.25" hidden="1" customHeight="1" x14ac:dyDescent="0.2">
      <c r="B399" s="22">
        <v>6183000122</v>
      </c>
      <c r="D399" s="45" t="s">
        <v>340</v>
      </c>
      <c r="H399" s="21">
        <v>0</v>
      </c>
      <c r="K399" s="134"/>
    </row>
    <row r="400" spans="2:11" ht="14.25" hidden="1" customHeight="1" x14ac:dyDescent="0.2">
      <c r="B400" s="22">
        <v>6183000123</v>
      </c>
      <c r="D400" s="45" t="s">
        <v>341</v>
      </c>
      <c r="H400" s="21">
        <v>0</v>
      </c>
      <c r="K400" s="134"/>
    </row>
    <row r="401" spans="2:11" ht="14.25" hidden="1" customHeight="1" x14ac:dyDescent="0.2">
      <c r="B401" s="22">
        <v>6183000124</v>
      </c>
      <c r="D401" s="45" t="s">
        <v>342</v>
      </c>
      <c r="H401" s="21">
        <v>0</v>
      </c>
      <c r="K401" s="134"/>
    </row>
    <row r="402" spans="2:11" ht="14.25" hidden="1" customHeight="1" x14ac:dyDescent="0.2">
      <c r="B402" s="22">
        <v>6183000125</v>
      </c>
      <c r="D402" s="45" t="s">
        <v>343</v>
      </c>
      <c r="H402" s="21">
        <v>-58666.64</v>
      </c>
      <c r="K402" s="134"/>
    </row>
    <row r="403" spans="2:11" ht="14.25" hidden="1" customHeight="1" x14ac:dyDescent="0.2">
      <c r="B403" s="22">
        <v>6183000126</v>
      </c>
      <c r="D403" s="45" t="s">
        <v>344</v>
      </c>
      <c r="H403" s="21">
        <v>-43333.36</v>
      </c>
      <c r="K403" s="134"/>
    </row>
    <row r="404" spans="2:11" ht="14.25" hidden="1" customHeight="1" x14ac:dyDescent="0.2">
      <c r="B404" s="22">
        <v>6183000127</v>
      </c>
      <c r="D404" s="45" t="s">
        <v>345</v>
      </c>
      <c r="H404" s="21">
        <v>0</v>
      </c>
      <c r="K404" s="134"/>
    </row>
    <row r="405" spans="2:11" ht="14.25" hidden="1" customHeight="1" x14ac:dyDescent="0.2">
      <c r="B405" s="22">
        <v>6183000128</v>
      </c>
      <c r="D405" s="45" t="s">
        <v>346</v>
      </c>
      <c r="H405" s="21">
        <v>0</v>
      </c>
      <c r="K405" s="134"/>
    </row>
    <row r="406" spans="2:11" ht="14.25" hidden="1" customHeight="1" x14ac:dyDescent="0.2">
      <c r="B406" s="22">
        <v>6183000129</v>
      </c>
      <c r="D406" s="45" t="s">
        <v>347</v>
      </c>
      <c r="H406" s="21">
        <v>0</v>
      </c>
      <c r="K406" s="134"/>
    </row>
    <row r="407" spans="2:11" ht="14.25" hidden="1" customHeight="1" x14ac:dyDescent="0.2">
      <c r="B407" s="22">
        <v>6183000130</v>
      </c>
      <c r="D407" s="45" t="s">
        <v>348</v>
      </c>
      <c r="H407" s="21">
        <v>0</v>
      </c>
      <c r="K407" s="134"/>
    </row>
    <row r="408" spans="2:11" ht="14.25" hidden="1" customHeight="1" x14ac:dyDescent="0.2">
      <c r="B408" s="22">
        <v>6183000131</v>
      </c>
      <c r="D408" s="45" t="s">
        <v>349</v>
      </c>
      <c r="H408" s="21">
        <v>0</v>
      </c>
      <c r="K408" s="134"/>
    </row>
    <row r="409" spans="2:11" ht="14.25" hidden="1" customHeight="1" x14ac:dyDescent="0.2">
      <c r="B409" s="22">
        <v>6183000132</v>
      </c>
      <c r="D409" s="45" t="s">
        <v>350</v>
      </c>
      <c r="H409" s="21">
        <v>0</v>
      </c>
      <c r="K409" s="134"/>
    </row>
    <row r="410" spans="2:11" ht="14.25" hidden="1" customHeight="1" x14ac:dyDescent="0.2">
      <c r="B410" s="22">
        <v>6183000133</v>
      </c>
      <c r="D410" s="45" t="s">
        <v>351</v>
      </c>
      <c r="H410" s="21">
        <v>0</v>
      </c>
      <c r="K410" s="134"/>
    </row>
    <row r="411" spans="2:11" ht="14.25" hidden="1" customHeight="1" x14ac:dyDescent="0.2">
      <c r="B411" s="22">
        <v>6183000134</v>
      </c>
      <c r="D411" s="45" t="s">
        <v>352</v>
      </c>
      <c r="H411" s="21">
        <v>0</v>
      </c>
      <c r="K411" s="134"/>
    </row>
    <row r="412" spans="2:11" ht="14.25" hidden="1" customHeight="1" x14ac:dyDescent="0.2">
      <c r="B412" s="26">
        <v>6183000153</v>
      </c>
      <c r="D412" s="57" t="s">
        <v>353</v>
      </c>
      <c r="H412" s="21">
        <v>-6746.22</v>
      </c>
      <c r="K412" s="134"/>
    </row>
    <row r="413" spans="2:11" ht="14.25" hidden="1" customHeight="1" x14ac:dyDescent="0.2">
      <c r="B413" s="22">
        <v>6183000147</v>
      </c>
      <c r="D413" s="45" t="s">
        <v>354</v>
      </c>
      <c r="H413" s="21">
        <v>0</v>
      </c>
      <c r="K413" s="134"/>
    </row>
    <row r="414" spans="2:11" ht="14.25" hidden="1" customHeight="1" x14ac:dyDescent="0.2">
      <c r="B414" s="22">
        <v>6183000135</v>
      </c>
      <c r="D414" s="45" t="s">
        <v>355</v>
      </c>
      <c r="H414" s="21">
        <v>0</v>
      </c>
      <c r="K414" s="134"/>
    </row>
    <row r="415" spans="2:11" ht="14.25" hidden="1" customHeight="1" x14ac:dyDescent="0.2">
      <c r="B415" s="22">
        <v>6183000145</v>
      </c>
      <c r="D415" s="45" t="s">
        <v>356</v>
      </c>
      <c r="H415" s="21">
        <v>0</v>
      </c>
      <c r="K415" s="134"/>
    </row>
    <row r="416" spans="2:11" ht="14.25" hidden="1" customHeight="1" x14ac:dyDescent="0.2">
      <c r="B416" s="22">
        <v>6184000101</v>
      </c>
      <c r="D416" s="45" t="s">
        <v>301</v>
      </c>
      <c r="H416" s="21">
        <v>0</v>
      </c>
      <c r="K416" s="134"/>
    </row>
    <row r="417" spans="2:11" ht="14.1" hidden="1" customHeight="1" x14ac:dyDescent="0.2">
      <c r="B417" s="22">
        <v>6183000146</v>
      </c>
      <c r="D417" s="45" t="s">
        <v>357</v>
      </c>
      <c r="H417" s="21">
        <v>0</v>
      </c>
      <c r="K417" s="134"/>
    </row>
    <row r="418" spans="2:11" ht="14.25" hidden="1" customHeight="1" x14ac:dyDescent="0.2">
      <c r="B418" s="22">
        <v>6183000149</v>
      </c>
      <c r="D418" s="45" t="s">
        <v>358</v>
      </c>
      <c r="H418" s="21">
        <v>0</v>
      </c>
      <c r="K418" s="134"/>
    </row>
    <row r="419" spans="2:11" ht="14.25" hidden="1" customHeight="1" x14ac:dyDescent="0.2">
      <c r="B419" s="22">
        <v>6184000102</v>
      </c>
      <c r="D419" s="45" t="s">
        <v>359</v>
      </c>
      <c r="H419" s="21">
        <v>0</v>
      </c>
      <c r="K419" s="134"/>
    </row>
    <row r="420" spans="2:11" ht="14.25" hidden="1" customHeight="1" x14ac:dyDescent="0.2">
      <c r="B420" s="22">
        <v>6184000103</v>
      </c>
      <c r="D420" s="45" t="s">
        <v>360</v>
      </c>
      <c r="H420" s="21">
        <v>0</v>
      </c>
      <c r="K420" s="134"/>
    </row>
    <row r="421" spans="2:11" ht="14.25" hidden="1" customHeight="1" x14ac:dyDescent="0.2">
      <c r="B421" s="22">
        <v>6184000104</v>
      </c>
      <c r="D421" s="45" t="s">
        <v>337</v>
      </c>
      <c r="H421" s="21">
        <v>0</v>
      </c>
      <c r="K421" s="134"/>
    </row>
    <row r="422" spans="2:11" ht="14.25" hidden="1" customHeight="1" x14ac:dyDescent="0.2">
      <c r="B422" s="22">
        <v>6184000105</v>
      </c>
      <c r="D422" s="45" t="s">
        <v>361</v>
      </c>
      <c r="H422" s="21">
        <v>0</v>
      </c>
      <c r="K422" s="134"/>
    </row>
    <row r="423" spans="2:11" ht="14.25" hidden="1" customHeight="1" x14ac:dyDescent="0.2">
      <c r="B423" s="22">
        <v>6184000106</v>
      </c>
      <c r="D423" s="45" t="s">
        <v>362</v>
      </c>
      <c r="H423" s="21">
        <v>0</v>
      </c>
      <c r="K423" s="134"/>
    </row>
    <row r="424" spans="2:11" ht="14.25" hidden="1" customHeight="1" x14ac:dyDescent="0.2">
      <c r="B424" s="22">
        <v>6184000107</v>
      </c>
      <c r="D424" s="45" t="s">
        <v>363</v>
      </c>
      <c r="H424" s="21">
        <v>0</v>
      </c>
      <c r="K424" s="134"/>
    </row>
    <row r="425" spans="2:11" ht="14.25" hidden="1" customHeight="1" x14ac:dyDescent="0.2">
      <c r="B425" s="22">
        <v>6184000108</v>
      </c>
      <c r="D425" s="45" t="s">
        <v>364</v>
      </c>
      <c r="H425" s="21">
        <v>0</v>
      </c>
      <c r="K425" s="134"/>
    </row>
    <row r="426" spans="2:11" ht="14.25" hidden="1" customHeight="1" x14ac:dyDescent="0.2">
      <c r="B426" s="22">
        <v>6184000109</v>
      </c>
      <c r="D426" s="45" t="s">
        <v>331</v>
      </c>
      <c r="H426" s="21">
        <v>0</v>
      </c>
      <c r="K426" s="134"/>
    </row>
    <row r="427" spans="2:11" ht="14.25" hidden="1" customHeight="1" x14ac:dyDescent="0.2">
      <c r="B427" s="22">
        <v>6184000110</v>
      </c>
      <c r="D427" s="45" t="s">
        <v>365</v>
      </c>
      <c r="H427" s="21">
        <v>-167868.08</v>
      </c>
      <c r="K427" s="134"/>
    </row>
    <row r="428" spans="2:11" ht="14.25" hidden="1" customHeight="1" x14ac:dyDescent="0.2">
      <c r="B428" s="22">
        <v>6184000111</v>
      </c>
      <c r="D428" s="45" t="s">
        <v>366</v>
      </c>
      <c r="H428" s="21">
        <v>0</v>
      </c>
      <c r="K428" s="134"/>
    </row>
    <row r="429" spans="2:11" ht="14.25" hidden="1" customHeight="1" x14ac:dyDescent="0.2">
      <c r="B429" s="22">
        <v>6184000112</v>
      </c>
      <c r="D429" s="45" t="s">
        <v>367</v>
      </c>
      <c r="H429" s="21">
        <v>0</v>
      </c>
      <c r="K429" s="134"/>
    </row>
    <row r="430" spans="2:11" ht="14.25" hidden="1" customHeight="1" x14ac:dyDescent="0.2">
      <c r="B430" s="22">
        <v>6184000113</v>
      </c>
      <c r="D430" s="45" t="s">
        <v>368</v>
      </c>
      <c r="H430" s="21">
        <v>0</v>
      </c>
      <c r="K430" s="134"/>
    </row>
    <row r="431" spans="2:11" ht="14.25" hidden="1" customHeight="1" x14ac:dyDescent="0.2">
      <c r="B431" s="22">
        <v>6184000114</v>
      </c>
      <c r="D431" s="45" t="s">
        <v>369</v>
      </c>
      <c r="H431" s="21">
        <v>0</v>
      </c>
      <c r="K431" s="134"/>
    </row>
    <row r="432" spans="2:11" ht="14.25" hidden="1" customHeight="1" x14ac:dyDescent="0.2">
      <c r="B432" s="22">
        <v>6184000115</v>
      </c>
      <c r="D432" s="45" t="s">
        <v>370</v>
      </c>
      <c r="H432" s="21">
        <v>0</v>
      </c>
      <c r="K432" s="134"/>
    </row>
    <row r="433" spans="1:11" ht="14.25" hidden="1" customHeight="1" x14ac:dyDescent="0.2">
      <c r="B433" s="22">
        <v>6184000116</v>
      </c>
      <c r="D433" s="45" t="s">
        <v>371</v>
      </c>
      <c r="H433" s="21">
        <v>0</v>
      </c>
      <c r="K433" s="134"/>
    </row>
    <row r="434" spans="1:11" ht="14.25" hidden="1" customHeight="1" x14ac:dyDescent="0.2">
      <c r="B434" s="22">
        <v>6184000117</v>
      </c>
      <c r="D434" s="45" t="s">
        <v>372</v>
      </c>
      <c r="H434" s="21">
        <v>0</v>
      </c>
      <c r="K434" s="134"/>
    </row>
    <row r="435" spans="1:11" ht="14.25" hidden="1" customHeight="1" x14ac:dyDescent="0.2">
      <c r="B435" s="22">
        <v>6184000118</v>
      </c>
      <c r="D435" s="45" t="s">
        <v>373</v>
      </c>
      <c r="H435" s="21">
        <v>0</v>
      </c>
      <c r="K435" s="134"/>
    </row>
    <row r="436" spans="1:11" ht="14.25" hidden="1" customHeight="1" x14ac:dyDescent="0.2">
      <c r="B436" s="22">
        <v>6184000119</v>
      </c>
      <c r="D436" s="45" t="s">
        <v>374</v>
      </c>
      <c r="H436" s="21">
        <v>0</v>
      </c>
      <c r="K436" s="134"/>
    </row>
    <row r="437" spans="1:11" ht="14.25" hidden="1" customHeight="1" x14ac:dyDescent="0.2">
      <c r="B437" s="22">
        <v>6184000120</v>
      </c>
      <c r="D437" s="45" t="s">
        <v>375</v>
      </c>
      <c r="H437" s="21">
        <v>0</v>
      </c>
      <c r="K437" s="134"/>
    </row>
    <row r="438" spans="1:11" ht="14.25" hidden="1" customHeight="1" x14ac:dyDescent="0.2">
      <c r="B438" s="22">
        <v>6184000121</v>
      </c>
      <c r="D438" s="45" t="s">
        <v>319</v>
      </c>
      <c r="H438" s="21">
        <v>0</v>
      </c>
      <c r="K438" s="134"/>
    </row>
    <row r="439" spans="1:11" ht="14.25" hidden="1" customHeight="1" x14ac:dyDescent="0.2">
      <c r="B439" s="22">
        <v>6184000122</v>
      </c>
      <c r="D439" s="45" t="s">
        <v>376</v>
      </c>
      <c r="H439" s="21">
        <v>0</v>
      </c>
      <c r="K439" s="134"/>
    </row>
    <row r="440" spans="1:11" ht="14.25" hidden="1" customHeight="1" x14ac:dyDescent="0.2">
      <c r="B440" s="22">
        <v>6184000123</v>
      </c>
      <c r="D440" s="45" t="s">
        <v>314</v>
      </c>
      <c r="H440" s="21">
        <v>0</v>
      </c>
      <c r="K440" s="134"/>
    </row>
    <row r="441" spans="1:11" ht="14.25" hidden="1" customHeight="1" x14ac:dyDescent="0.2">
      <c r="B441" s="22">
        <v>6184000124</v>
      </c>
      <c r="D441" s="45" t="s">
        <v>377</v>
      </c>
      <c r="H441" s="21">
        <v>0</v>
      </c>
      <c r="K441" s="134"/>
    </row>
    <row r="442" spans="1:11" ht="14.25" hidden="1" customHeight="1" x14ac:dyDescent="0.2">
      <c r="B442" s="22">
        <v>6183000150</v>
      </c>
      <c r="D442" s="45" t="s">
        <v>378</v>
      </c>
      <c r="H442" s="21">
        <v>0</v>
      </c>
      <c r="K442" s="134"/>
    </row>
    <row r="443" spans="1:11" ht="14.25" customHeight="1" x14ac:dyDescent="0.2">
      <c r="A443" s="1" t="s">
        <v>162</v>
      </c>
      <c r="H443" s="63"/>
      <c r="K443" s="135"/>
    </row>
    <row r="444" spans="1:11" ht="14.25" customHeight="1" thickBot="1" x14ac:dyDescent="0.25">
      <c r="A444" s="1" t="s">
        <v>379</v>
      </c>
      <c r="D444" s="4" t="s">
        <v>380</v>
      </c>
      <c r="H444" s="49">
        <f>H341+H344+H346+H351+H357+H348+H354</f>
        <v>642319758.25999999</v>
      </c>
      <c r="K444" s="136"/>
    </row>
    <row r="445" spans="1:11" ht="14.25" customHeight="1" thickTop="1" x14ac:dyDescent="0.2">
      <c r="A445" s="1" t="s">
        <v>162</v>
      </c>
      <c r="K445" s="134"/>
    </row>
    <row r="446" spans="1:11" ht="14.25" customHeight="1" thickBot="1" x14ac:dyDescent="0.25">
      <c r="D446" s="4" t="s">
        <v>381</v>
      </c>
      <c r="H446" s="49">
        <f>H444+H338</f>
        <v>912299941.83999991</v>
      </c>
      <c r="K446" s="134"/>
    </row>
    <row r="447" spans="1:11" ht="14.25" customHeight="1" thickTop="1" x14ac:dyDescent="0.2">
      <c r="A447" s="1" t="s">
        <v>162</v>
      </c>
      <c r="K447" s="134"/>
    </row>
    <row r="448" spans="1:11" ht="14.25" customHeight="1" x14ac:dyDescent="0.2">
      <c r="A448" s="1" t="s">
        <v>162</v>
      </c>
      <c r="K448" s="134"/>
    </row>
    <row r="449" spans="8:8" ht="14.25" customHeight="1" x14ac:dyDescent="0.2">
      <c r="H449" s="58"/>
    </row>
    <row r="450" spans="8:8" ht="14.25" customHeight="1" x14ac:dyDescent="0.2">
      <c r="H450" s="58"/>
    </row>
  </sheetData>
  <mergeCells count="4">
    <mergeCell ref="D2:H2"/>
    <mergeCell ref="D3:H3"/>
    <mergeCell ref="D4:H4"/>
    <mergeCell ref="D6:H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8DCEA-1DD7-4549-8718-23B99A7118D6}">
  <sheetPr>
    <pageSetUpPr fitToPage="1"/>
  </sheetPr>
  <dimension ref="A2:AA464"/>
  <sheetViews>
    <sheetView showGridLines="0" view="pageBreakPreview" topLeftCell="C1" zoomScaleNormal="100" zoomScaleSheetLayoutView="100" workbookViewId="0">
      <selection activeCell="D2" sqref="D2:J2"/>
    </sheetView>
  </sheetViews>
  <sheetFormatPr defaultColWidth="9.140625" defaultRowHeight="12.75" x14ac:dyDescent="0.2"/>
  <cols>
    <col min="1" max="1" width="2.5703125" style="64" hidden="1" customWidth="1"/>
    <col min="2" max="2" width="15.7109375" style="26" hidden="1" customWidth="1"/>
    <col min="3" max="3" width="2.7109375" style="65" customWidth="1"/>
    <col min="4" max="4" width="75.28515625" style="64" bestFit="1" customWidth="1"/>
    <col min="5" max="5" width="2.28515625" style="64" customWidth="1"/>
    <col min="6" max="6" width="18.140625" style="78" bestFit="1" customWidth="1"/>
    <col min="7" max="7" width="1.7109375" style="78" customWidth="1"/>
    <col min="8" max="8" width="19.140625" style="80" bestFit="1" customWidth="1"/>
    <col min="9" max="9" width="1.7109375" style="78" customWidth="1"/>
    <col min="10" max="10" width="16.42578125" style="78" bestFit="1" customWidth="1"/>
    <col min="11" max="11" width="2.7109375" style="64" customWidth="1"/>
    <col min="12" max="12" width="1.85546875" style="64" customWidth="1"/>
    <col min="13" max="13" width="10.42578125" style="67" bestFit="1" customWidth="1"/>
    <col min="14" max="14" width="9.5703125" style="67" bestFit="1" customWidth="1"/>
    <col min="15" max="15" width="13.5703125" style="67" bestFit="1" customWidth="1"/>
    <col min="16" max="27" width="9.140625" style="68"/>
    <col min="28" max="16384" width="9.140625" style="64"/>
  </cols>
  <sheetData>
    <row r="2" spans="1:27" ht="18" x14ac:dyDescent="0.25">
      <c r="D2" s="66" t="s">
        <v>0</v>
      </c>
      <c r="E2" s="66"/>
      <c r="F2" s="66"/>
      <c r="G2" s="66"/>
      <c r="H2" s="66"/>
      <c r="I2" s="66"/>
      <c r="J2" s="66"/>
    </row>
    <row r="3" spans="1:27" ht="15" x14ac:dyDescent="0.25">
      <c r="D3" s="69" t="s">
        <v>1</v>
      </c>
      <c r="E3" s="69"/>
      <c r="F3" s="69"/>
      <c r="G3" s="69"/>
      <c r="H3" s="69"/>
      <c r="I3" s="69"/>
      <c r="J3" s="69"/>
    </row>
    <row r="4" spans="1:27" ht="15.75" x14ac:dyDescent="0.25">
      <c r="D4" s="70" t="s">
        <v>2</v>
      </c>
      <c r="E4" s="70"/>
      <c r="F4" s="70"/>
      <c r="G4" s="70"/>
      <c r="H4" s="70"/>
      <c r="I4" s="70"/>
      <c r="J4" s="70"/>
    </row>
    <row r="5" spans="1:27" s="71" customFormat="1" ht="14.25" x14ac:dyDescent="0.2">
      <c r="B5" s="72"/>
      <c r="C5" s="73"/>
      <c r="D5" s="74"/>
      <c r="E5" s="74"/>
      <c r="F5" s="74"/>
      <c r="G5" s="74"/>
      <c r="H5" s="74"/>
      <c r="I5" s="74"/>
      <c r="J5" s="74"/>
      <c r="M5" s="67"/>
      <c r="N5" s="67"/>
      <c r="O5" s="67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</row>
    <row r="6" spans="1:27" s="71" customFormat="1" ht="14.25" x14ac:dyDescent="0.2">
      <c r="B6" s="72"/>
      <c r="C6" s="73"/>
      <c r="D6" s="75" t="s">
        <v>382</v>
      </c>
      <c r="E6" s="75"/>
      <c r="F6" s="75"/>
      <c r="G6" s="75"/>
      <c r="H6" s="75"/>
      <c r="I6" s="75"/>
      <c r="J6" s="75"/>
      <c r="M6" s="67"/>
      <c r="N6" s="67"/>
      <c r="O6" s="67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</row>
    <row r="7" spans="1:27" s="71" customFormat="1" ht="15.75" thickBot="1" x14ac:dyDescent="0.3">
      <c r="B7" s="72"/>
      <c r="C7" s="76"/>
      <c r="D7" s="77" t="s">
        <v>4</v>
      </c>
      <c r="E7" s="77"/>
      <c r="F7" s="77"/>
      <c r="G7" s="77"/>
      <c r="H7" s="77"/>
      <c r="I7" s="77"/>
      <c r="J7" s="77"/>
      <c r="M7" s="67"/>
      <c r="N7" s="67"/>
      <c r="O7" s="67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</row>
    <row r="8" spans="1:27" s="71" customFormat="1" ht="15" x14ac:dyDescent="0.25">
      <c r="B8" s="72"/>
      <c r="C8" s="76"/>
      <c r="F8" s="78"/>
      <c r="G8" s="79"/>
      <c r="H8" s="80"/>
      <c r="I8" s="79"/>
      <c r="J8" s="78"/>
      <c r="M8" s="67"/>
      <c r="N8" s="67"/>
      <c r="O8" s="67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27" s="71" customFormat="1" ht="26.25" x14ac:dyDescent="0.25">
      <c r="B9" s="72"/>
      <c r="C9" s="73"/>
      <c r="F9" s="81" t="s">
        <v>383</v>
      </c>
      <c r="G9" s="82"/>
      <c r="H9" s="83" t="s">
        <v>384</v>
      </c>
      <c r="I9" s="82"/>
      <c r="J9" s="81" t="s">
        <v>385</v>
      </c>
      <c r="M9" s="67"/>
      <c r="N9" s="67"/>
      <c r="O9" s="67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</row>
    <row r="10" spans="1:27" s="71" customFormat="1" ht="15" x14ac:dyDescent="0.25">
      <c r="A10" s="71" t="s">
        <v>386</v>
      </c>
      <c r="B10" s="72">
        <v>1</v>
      </c>
      <c r="C10" s="73" t="s">
        <v>201</v>
      </c>
      <c r="D10" s="84" t="s">
        <v>387</v>
      </c>
      <c r="E10" s="85"/>
      <c r="F10" s="80"/>
      <c r="G10" s="79"/>
      <c r="H10" s="80"/>
      <c r="I10" s="79"/>
      <c r="J10" s="80"/>
      <c r="M10" s="67"/>
      <c r="N10" s="67"/>
      <c r="O10" s="67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</row>
    <row r="11" spans="1:27" s="71" customFormat="1" ht="14.25" x14ac:dyDescent="0.2">
      <c r="B11" s="86">
        <v>7110000201</v>
      </c>
      <c r="C11" s="73"/>
      <c r="D11" s="33" t="s">
        <v>388</v>
      </c>
      <c r="F11" s="87">
        <v>31306298.02</v>
      </c>
      <c r="G11" s="88"/>
      <c r="H11" s="87">
        <f t="shared" ref="H11:H117" si="0">J11-F11</f>
        <v>4726976.7200000025</v>
      </c>
      <c r="I11" s="88"/>
      <c r="J11" s="87">
        <v>36033274.740000002</v>
      </c>
      <c r="O11" s="89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spans="1:27" s="71" customFormat="1" ht="14.25" hidden="1" x14ac:dyDescent="0.2">
      <c r="B12" s="86">
        <v>7110000202</v>
      </c>
      <c r="C12" s="73"/>
      <c r="D12" s="33" t="s">
        <v>389</v>
      </c>
      <c r="F12" s="87">
        <v>0</v>
      </c>
      <c r="G12" s="88"/>
      <c r="H12" s="87">
        <f t="shared" si="0"/>
        <v>0</v>
      </c>
      <c r="I12" s="88"/>
      <c r="J12" s="87">
        <v>0</v>
      </c>
      <c r="O12" s="89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spans="1:27" s="71" customFormat="1" ht="14.25" hidden="1" x14ac:dyDescent="0.2">
      <c r="B13" s="86">
        <v>7110000203</v>
      </c>
      <c r="C13" s="73"/>
      <c r="D13" s="33" t="s">
        <v>390</v>
      </c>
      <c r="F13" s="87">
        <v>0</v>
      </c>
      <c r="G13" s="88"/>
      <c r="H13" s="87">
        <f t="shared" si="0"/>
        <v>0</v>
      </c>
      <c r="I13" s="88"/>
      <c r="J13" s="87">
        <v>0</v>
      </c>
      <c r="O13" s="89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spans="1:27" s="71" customFormat="1" ht="14.25" hidden="1" x14ac:dyDescent="0.2">
      <c r="B14" s="86">
        <v>7110000204</v>
      </c>
      <c r="C14" s="73"/>
      <c r="D14" s="33" t="s">
        <v>391</v>
      </c>
      <c r="F14" s="87">
        <v>0</v>
      </c>
      <c r="G14" s="88"/>
      <c r="H14" s="87">
        <f t="shared" si="0"/>
        <v>0</v>
      </c>
      <c r="I14" s="88"/>
      <c r="J14" s="87">
        <v>0</v>
      </c>
      <c r="O14" s="89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spans="1:27" s="71" customFormat="1" ht="14.25" hidden="1" x14ac:dyDescent="0.2">
      <c r="B15" s="86">
        <v>7110000205</v>
      </c>
      <c r="C15" s="73"/>
      <c r="D15" s="33" t="s">
        <v>392</v>
      </c>
      <c r="F15" s="87">
        <v>0</v>
      </c>
      <c r="G15" s="88"/>
      <c r="H15" s="87">
        <f t="shared" si="0"/>
        <v>0</v>
      </c>
      <c r="I15" s="88"/>
      <c r="J15" s="87">
        <v>0</v>
      </c>
      <c r="O15" s="89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spans="1:27" s="71" customFormat="1" ht="14.25" hidden="1" x14ac:dyDescent="0.2">
      <c r="B16" s="86">
        <v>7110000238</v>
      </c>
      <c r="C16" s="73"/>
      <c r="D16" s="33" t="s">
        <v>105</v>
      </c>
      <c r="F16" s="87">
        <v>0</v>
      </c>
      <c r="G16" s="88"/>
      <c r="H16" s="87">
        <f t="shared" si="0"/>
        <v>0</v>
      </c>
      <c r="I16" s="88"/>
      <c r="J16" s="87">
        <v>0</v>
      </c>
      <c r="O16" s="89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spans="2:27" s="71" customFormat="1" ht="14.25" hidden="1" x14ac:dyDescent="0.2">
      <c r="B17" s="86">
        <v>7110000206</v>
      </c>
      <c r="C17" s="73"/>
      <c r="D17" s="33" t="s">
        <v>393</v>
      </c>
      <c r="F17" s="87">
        <v>0</v>
      </c>
      <c r="G17" s="88"/>
      <c r="H17" s="87">
        <f t="shared" si="0"/>
        <v>0</v>
      </c>
      <c r="I17" s="88"/>
      <c r="J17" s="87">
        <v>0</v>
      </c>
      <c r="O17" s="89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spans="2:27" s="71" customFormat="1" ht="14.25" hidden="1" x14ac:dyDescent="0.2">
      <c r="B18" s="86">
        <v>7110000207</v>
      </c>
      <c r="C18" s="73"/>
      <c r="D18" s="33" t="s">
        <v>394</v>
      </c>
      <c r="F18" s="87">
        <v>0</v>
      </c>
      <c r="G18" s="88"/>
      <c r="H18" s="87">
        <f t="shared" si="0"/>
        <v>0</v>
      </c>
      <c r="I18" s="88"/>
      <c r="J18" s="87">
        <v>0</v>
      </c>
      <c r="O18" s="89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spans="2:27" s="71" customFormat="1" ht="14.25" hidden="1" x14ac:dyDescent="0.2">
      <c r="B19" s="86">
        <v>7110000208</v>
      </c>
      <c r="C19" s="73"/>
      <c r="D19" s="33" t="s">
        <v>395</v>
      </c>
      <c r="F19" s="87">
        <v>0</v>
      </c>
      <c r="G19" s="88"/>
      <c r="H19" s="87">
        <f t="shared" si="0"/>
        <v>0</v>
      </c>
      <c r="I19" s="88"/>
      <c r="J19" s="87">
        <v>0</v>
      </c>
      <c r="O19" s="89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spans="2:27" s="71" customFormat="1" ht="14.25" hidden="1" x14ac:dyDescent="0.2">
      <c r="B20" s="86">
        <v>7110000209</v>
      </c>
      <c r="C20" s="73"/>
      <c r="D20" s="33" t="s">
        <v>396</v>
      </c>
      <c r="F20" s="87">
        <v>0</v>
      </c>
      <c r="G20" s="88"/>
      <c r="H20" s="87">
        <f t="shared" si="0"/>
        <v>0</v>
      </c>
      <c r="I20" s="88"/>
      <c r="J20" s="87">
        <v>0</v>
      </c>
      <c r="O20" s="89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spans="2:27" s="71" customFormat="1" ht="14.25" hidden="1" x14ac:dyDescent="0.2">
      <c r="B21" s="86">
        <v>7110000210</v>
      </c>
      <c r="C21" s="73"/>
      <c r="D21" s="33" t="s">
        <v>397</v>
      </c>
      <c r="F21" s="87">
        <v>0</v>
      </c>
      <c r="G21" s="88"/>
      <c r="H21" s="87">
        <f t="shared" si="0"/>
        <v>0</v>
      </c>
      <c r="I21" s="88"/>
      <c r="J21" s="87">
        <v>0</v>
      </c>
      <c r="O21" s="89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spans="2:27" s="71" customFormat="1" ht="14.25" hidden="1" x14ac:dyDescent="0.2">
      <c r="B22" s="86">
        <v>7110000211</v>
      </c>
      <c r="C22" s="73"/>
      <c r="D22" s="33" t="s">
        <v>398</v>
      </c>
      <c r="F22" s="87">
        <v>0</v>
      </c>
      <c r="G22" s="88"/>
      <c r="H22" s="87">
        <f t="shared" si="0"/>
        <v>0</v>
      </c>
      <c r="I22" s="88"/>
      <c r="J22" s="87">
        <v>0</v>
      </c>
      <c r="O22" s="89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spans="2:27" s="71" customFormat="1" ht="14.25" hidden="1" x14ac:dyDescent="0.2">
      <c r="B23" s="86">
        <v>7110000212</v>
      </c>
      <c r="C23" s="73"/>
      <c r="D23" s="33" t="s">
        <v>399</v>
      </c>
      <c r="F23" s="87">
        <v>0</v>
      </c>
      <c r="G23" s="88"/>
      <c r="H23" s="87">
        <f t="shared" si="0"/>
        <v>0</v>
      </c>
      <c r="I23" s="88"/>
      <c r="J23" s="87">
        <v>0</v>
      </c>
      <c r="O23" s="89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spans="2:27" s="71" customFormat="1" ht="14.25" hidden="1" x14ac:dyDescent="0.2">
      <c r="B24" s="86">
        <v>7110000213</v>
      </c>
      <c r="C24" s="73"/>
      <c r="D24" s="33" t="s">
        <v>400</v>
      </c>
      <c r="F24" s="87">
        <v>0</v>
      </c>
      <c r="G24" s="88"/>
      <c r="H24" s="87">
        <f t="shared" si="0"/>
        <v>0</v>
      </c>
      <c r="I24" s="88"/>
      <c r="J24" s="87">
        <v>0</v>
      </c>
      <c r="O24" s="89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spans="2:27" s="71" customFormat="1" ht="14.25" hidden="1" x14ac:dyDescent="0.2">
      <c r="B25" s="86">
        <v>7110000214</v>
      </c>
      <c r="C25" s="73"/>
      <c r="D25" s="33" t="s">
        <v>401</v>
      </c>
      <c r="F25" s="87">
        <v>0</v>
      </c>
      <c r="G25" s="88"/>
      <c r="H25" s="87">
        <f t="shared" si="0"/>
        <v>0</v>
      </c>
      <c r="I25" s="88"/>
      <c r="J25" s="87">
        <v>0</v>
      </c>
      <c r="O25" s="89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spans="2:27" s="71" customFormat="1" ht="14.25" hidden="1" x14ac:dyDescent="0.2">
      <c r="B26" s="86">
        <v>7110000215</v>
      </c>
      <c r="C26" s="73"/>
      <c r="D26" s="33" t="s">
        <v>402</v>
      </c>
      <c r="F26" s="87">
        <v>0</v>
      </c>
      <c r="G26" s="88"/>
      <c r="H26" s="87">
        <f t="shared" si="0"/>
        <v>0</v>
      </c>
      <c r="I26" s="88"/>
      <c r="J26" s="87">
        <v>0</v>
      </c>
      <c r="O26" s="89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spans="2:27" s="71" customFormat="1" ht="14.25" hidden="1" x14ac:dyDescent="0.2">
      <c r="B27" s="86">
        <v>7110000216</v>
      </c>
      <c r="C27" s="73"/>
      <c r="D27" s="33" t="s">
        <v>403</v>
      </c>
      <c r="F27" s="87">
        <v>0</v>
      </c>
      <c r="G27" s="88"/>
      <c r="H27" s="87">
        <f t="shared" si="0"/>
        <v>0</v>
      </c>
      <c r="I27" s="88"/>
      <c r="J27" s="87">
        <v>0</v>
      </c>
      <c r="O27" s="89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spans="2:27" s="71" customFormat="1" ht="14.25" hidden="1" x14ac:dyDescent="0.2">
      <c r="B28" s="86">
        <v>7110000217</v>
      </c>
      <c r="C28" s="73"/>
      <c r="D28" s="33" t="s">
        <v>404</v>
      </c>
      <c r="F28" s="87">
        <v>0</v>
      </c>
      <c r="G28" s="88"/>
      <c r="H28" s="87">
        <f t="shared" si="0"/>
        <v>0</v>
      </c>
      <c r="I28" s="88"/>
      <c r="J28" s="87">
        <v>0</v>
      </c>
      <c r="O28" s="89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spans="2:27" s="71" customFormat="1" ht="14.25" hidden="1" x14ac:dyDescent="0.2">
      <c r="B29" s="86">
        <v>7110000218</v>
      </c>
      <c r="C29" s="73"/>
      <c r="D29" s="33" t="s">
        <v>405</v>
      </c>
      <c r="F29" s="87">
        <v>0</v>
      </c>
      <c r="G29" s="88"/>
      <c r="H29" s="87">
        <f t="shared" si="0"/>
        <v>0</v>
      </c>
      <c r="I29" s="88"/>
      <c r="J29" s="87">
        <v>0</v>
      </c>
      <c r="O29" s="89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spans="2:27" s="71" customFormat="1" ht="14.25" hidden="1" x14ac:dyDescent="0.2">
      <c r="B30" s="86">
        <v>8170600002</v>
      </c>
      <c r="C30" s="73"/>
      <c r="D30" s="33" t="s">
        <v>406</v>
      </c>
      <c r="F30" s="87">
        <v>0</v>
      </c>
      <c r="G30" s="88"/>
      <c r="H30" s="87">
        <f t="shared" si="0"/>
        <v>0</v>
      </c>
      <c r="I30" s="88"/>
      <c r="J30" s="87">
        <v>0</v>
      </c>
      <c r="O30" s="89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spans="2:27" s="71" customFormat="1" ht="14.25" hidden="1" x14ac:dyDescent="0.2">
      <c r="B31" s="86">
        <v>7110000219</v>
      </c>
      <c r="C31" s="73"/>
      <c r="D31" s="33" t="s">
        <v>407</v>
      </c>
      <c r="F31" s="87">
        <v>0</v>
      </c>
      <c r="G31" s="88"/>
      <c r="H31" s="87">
        <f t="shared" si="0"/>
        <v>0</v>
      </c>
      <c r="I31" s="88"/>
      <c r="J31" s="87">
        <v>0</v>
      </c>
      <c r="O31" s="89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spans="2:27" s="71" customFormat="1" ht="14.25" hidden="1" x14ac:dyDescent="0.2">
      <c r="B32" s="86">
        <v>7110000220</v>
      </c>
      <c r="C32" s="73"/>
      <c r="D32" s="33" t="s">
        <v>408</v>
      </c>
      <c r="F32" s="87">
        <v>0</v>
      </c>
      <c r="G32" s="88"/>
      <c r="H32" s="87">
        <f t="shared" si="0"/>
        <v>0</v>
      </c>
      <c r="I32" s="88"/>
      <c r="J32" s="87">
        <v>0</v>
      </c>
      <c r="O32" s="8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</row>
    <row r="33" spans="2:27" s="71" customFormat="1" ht="14.25" hidden="1" x14ac:dyDescent="0.2">
      <c r="B33" s="86">
        <v>7199900100</v>
      </c>
      <c r="C33" s="73"/>
      <c r="D33" s="33" t="s">
        <v>409</v>
      </c>
      <c r="F33" s="87">
        <v>0</v>
      </c>
      <c r="G33" s="88"/>
      <c r="H33" s="87">
        <f t="shared" si="0"/>
        <v>0</v>
      </c>
      <c r="I33" s="88"/>
      <c r="J33" s="87">
        <v>0</v>
      </c>
      <c r="O33" s="89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spans="2:27" s="71" customFormat="1" ht="14.25" hidden="1" x14ac:dyDescent="0.2">
      <c r="B34" s="86">
        <v>7199900110</v>
      </c>
      <c r="C34" s="73"/>
      <c r="D34" s="33" t="s">
        <v>410</v>
      </c>
      <c r="F34" s="87">
        <v>0</v>
      </c>
      <c r="G34" s="88"/>
      <c r="H34" s="87">
        <f>J34-F34</f>
        <v>0</v>
      </c>
      <c r="I34" s="88"/>
      <c r="J34" s="87">
        <v>0</v>
      </c>
      <c r="O34" s="89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spans="2:27" s="71" customFormat="1" ht="14.25" hidden="1" x14ac:dyDescent="0.2">
      <c r="B35" s="86">
        <v>7110000221</v>
      </c>
      <c r="C35" s="73"/>
      <c r="D35" s="33" t="s">
        <v>411</v>
      </c>
      <c r="F35" s="87">
        <v>0</v>
      </c>
      <c r="G35" s="88"/>
      <c r="H35" s="87">
        <f t="shared" si="0"/>
        <v>0</v>
      </c>
      <c r="I35" s="88"/>
      <c r="J35" s="87">
        <v>0</v>
      </c>
      <c r="O35" s="89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spans="2:27" s="71" customFormat="1" ht="14.25" hidden="1" x14ac:dyDescent="0.2">
      <c r="B36" s="86">
        <v>7110000222</v>
      </c>
      <c r="C36" s="73"/>
      <c r="D36" s="33" t="s">
        <v>412</v>
      </c>
      <c r="F36" s="87">
        <v>0</v>
      </c>
      <c r="G36" s="88"/>
      <c r="H36" s="87">
        <f t="shared" si="0"/>
        <v>0</v>
      </c>
      <c r="I36" s="88"/>
      <c r="J36" s="87">
        <v>0</v>
      </c>
      <c r="O36" s="89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spans="2:27" s="71" customFormat="1" ht="14.25" hidden="1" x14ac:dyDescent="0.2">
      <c r="B37" s="86">
        <v>7110000223</v>
      </c>
      <c r="C37" s="73"/>
      <c r="D37" s="33" t="s">
        <v>413</v>
      </c>
      <c r="F37" s="87">
        <v>0</v>
      </c>
      <c r="G37" s="88"/>
      <c r="H37" s="87">
        <f t="shared" si="0"/>
        <v>0</v>
      </c>
      <c r="I37" s="88"/>
      <c r="J37" s="87">
        <v>0</v>
      </c>
      <c r="O37" s="89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2:27" s="71" customFormat="1" ht="14.25" hidden="1" x14ac:dyDescent="0.2">
      <c r="B38" s="86">
        <v>7110000224</v>
      </c>
      <c r="C38" s="73"/>
      <c r="D38" s="33" t="s">
        <v>414</v>
      </c>
      <c r="F38" s="87">
        <v>0</v>
      </c>
      <c r="G38" s="88"/>
      <c r="H38" s="87">
        <f t="shared" si="0"/>
        <v>0</v>
      </c>
      <c r="I38" s="88"/>
      <c r="J38" s="87">
        <v>0</v>
      </c>
      <c r="O38" s="89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2:27" s="71" customFormat="1" ht="14.25" hidden="1" x14ac:dyDescent="0.2">
      <c r="B39" s="86">
        <v>7110000225</v>
      </c>
      <c r="C39" s="73"/>
      <c r="D39" s="33" t="s">
        <v>415</v>
      </c>
      <c r="F39" s="87">
        <v>0</v>
      </c>
      <c r="G39" s="88"/>
      <c r="H39" s="87">
        <f t="shared" si="0"/>
        <v>0</v>
      </c>
      <c r="I39" s="88"/>
      <c r="J39" s="87">
        <v>0</v>
      </c>
      <c r="O39" s="89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spans="2:27" s="71" customFormat="1" ht="14.25" hidden="1" x14ac:dyDescent="0.2">
      <c r="B40" s="86">
        <v>7110000226</v>
      </c>
      <c r="C40" s="73"/>
      <c r="D40" s="33" t="s">
        <v>416</v>
      </c>
      <c r="F40" s="87">
        <v>0</v>
      </c>
      <c r="G40" s="88"/>
      <c r="H40" s="87">
        <f t="shared" si="0"/>
        <v>0</v>
      </c>
      <c r="I40" s="88"/>
      <c r="J40" s="87">
        <v>0</v>
      </c>
      <c r="O40" s="89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 spans="2:27" s="71" customFormat="1" ht="14.25" hidden="1" x14ac:dyDescent="0.2">
      <c r="B41" s="86">
        <v>7110000227</v>
      </c>
      <c r="C41" s="73"/>
      <c r="D41" s="33" t="s">
        <v>417</v>
      </c>
      <c r="F41" s="87">
        <v>0</v>
      </c>
      <c r="G41" s="88"/>
      <c r="H41" s="87">
        <f t="shared" si="0"/>
        <v>0</v>
      </c>
      <c r="I41" s="88"/>
      <c r="J41" s="87">
        <v>0</v>
      </c>
      <c r="O41" s="89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</row>
    <row r="42" spans="2:27" s="71" customFormat="1" ht="14.25" hidden="1" x14ac:dyDescent="0.2">
      <c r="B42" s="86">
        <v>7110000228</v>
      </c>
      <c r="C42" s="73"/>
      <c r="D42" s="33" t="s">
        <v>418</v>
      </c>
      <c r="F42" s="87">
        <v>0</v>
      </c>
      <c r="G42" s="88"/>
      <c r="H42" s="87">
        <f t="shared" si="0"/>
        <v>0</v>
      </c>
      <c r="I42" s="88"/>
      <c r="J42" s="87">
        <v>0</v>
      </c>
      <c r="O42" s="89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</row>
    <row r="43" spans="2:27" s="71" customFormat="1" ht="14.25" hidden="1" x14ac:dyDescent="0.2">
      <c r="B43" s="86">
        <v>7110000229</v>
      </c>
      <c r="C43" s="73"/>
      <c r="D43" s="33" t="s">
        <v>419</v>
      </c>
      <c r="F43" s="87">
        <v>0</v>
      </c>
      <c r="G43" s="88"/>
      <c r="H43" s="87">
        <f t="shared" si="0"/>
        <v>0</v>
      </c>
      <c r="I43" s="88"/>
      <c r="J43" s="87">
        <v>0</v>
      </c>
      <c r="O43" s="89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</row>
    <row r="44" spans="2:27" s="71" customFormat="1" ht="14.25" hidden="1" x14ac:dyDescent="0.2">
      <c r="B44" s="86">
        <v>7110000230</v>
      </c>
      <c r="C44" s="73"/>
      <c r="D44" s="33" t="s">
        <v>420</v>
      </c>
      <c r="F44" s="87">
        <v>0</v>
      </c>
      <c r="G44" s="88"/>
      <c r="H44" s="87">
        <f t="shared" si="0"/>
        <v>0</v>
      </c>
      <c r="I44" s="88"/>
      <c r="J44" s="87">
        <v>0</v>
      </c>
      <c r="O44" s="89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</row>
    <row r="45" spans="2:27" s="71" customFormat="1" ht="14.25" hidden="1" x14ac:dyDescent="0.2">
      <c r="B45" s="86">
        <v>7110000231</v>
      </c>
      <c r="C45" s="73"/>
      <c r="D45" s="33" t="s">
        <v>401</v>
      </c>
      <c r="F45" s="87">
        <v>0</v>
      </c>
      <c r="G45" s="88"/>
      <c r="H45" s="87">
        <f t="shared" si="0"/>
        <v>0</v>
      </c>
      <c r="I45" s="88"/>
      <c r="J45" s="87">
        <v>0</v>
      </c>
      <c r="O45" s="89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</row>
    <row r="46" spans="2:27" s="71" customFormat="1" ht="14.25" hidden="1" x14ac:dyDescent="0.2">
      <c r="B46" s="86">
        <v>7110000232</v>
      </c>
      <c r="C46" s="73"/>
      <c r="D46" s="33" t="s">
        <v>407</v>
      </c>
      <c r="F46" s="87">
        <v>0</v>
      </c>
      <c r="G46" s="88"/>
      <c r="H46" s="87">
        <f t="shared" si="0"/>
        <v>0</v>
      </c>
      <c r="I46" s="88"/>
      <c r="J46" s="87">
        <v>0</v>
      </c>
      <c r="O46" s="89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</row>
    <row r="47" spans="2:27" s="71" customFormat="1" ht="14.25" hidden="1" x14ac:dyDescent="0.2">
      <c r="B47" s="86">
        <v>7110000233</v>
      </c>
      <c r="C47" s="73"/>
      <c r="D47" s="33" t="s">
        <v>421</v>
      </c>
      <c r="F47" s="87">
        <v>0</v>
      </c>
      <c r="G47" s="88"/>
      <c r="H47" s="87">
        <f t="shared" si="0"/>
        <v>0</v>
      </c>
      <c r="I47" s="88"/>
      <c r="J47" s="87">
        <v>0</v>
      </c>
      <c r="O47" s="89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</row>
    <row r="48" spans="2:27" s="71" customFormat="1" ht="14.25" hidden="1" x14ac:dyDescent="0.2">
      <c r="B48" s="86">
        <v>7110000234</v>
      </c>
      <c r="C48" s="73"/>
      <c r="D48" s="33" t="s">
        <v>422</v>
      </c>
      <c r="F48" s="87">
        <v>0</v>
      </c>
      <c r="G48" s="88"/>
      <c r="H48" s="87">
        <f t="shared" si="0"/>
        <v>0</v>
      </c>
      <c r="I48" s="88"/>
      <c r="J48" s="87">
        <v>0</v>
      </c>
      <c r="O48" s="89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</row>
    <row r="49" spans="2:27" s="71" customFormat="1" ht="14.25" hidden="1" x14ac:dyDescent="0.2">
      <c r="B49" s="86">
        <v>7110000236</v>
      </c>
      <c r="C49" s="73"/>
      <c r="D49" s="33" t="s">
        <v>423</v>
      </c>
      <c r="F49" s="87">
        <v>0</v>
      </c>
      <c r="G49" s="88"/>
      <c r="H49" s="87">
        <f t="shared" si="0"/>
        <v>0</v>
      </c>
      <c r="I49" s="88"/>
      <c r="J49" s="87">
        <v>0</v>
      </c>
      <c r="O49" s="89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</row>
    <row r="50" spans="2:27" s="71" customFormat="1" ht="14.25" hidden="1" x14ac:dyDescent="0.2">
      <c r="B50" s="86">
        <v>7110000235</v>
      </c>
      <c r="C50" s="73"/>
      <c r="D50" s="33" t="s">
        <v>424</v>
      </c>
      <c r="F50" s="90">
        <v>0</v>
      </c>
      <c r="G50" s="88"/>
      <c r="H50" s="90">
        <f>J50-F50</f>
        <v>0</v>
      </c>
      <c r="I50" s="88"/>
      <c r="J50" s="90">
        <v>0</v>
      </c>
      <c r="O50" s="89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</row>
    <row r="51" spans="2:27" s="71" customFormat="1" ht="14.25" hidden="1" x14ac:dyDescent="0.2">
      <c r="B51" s="86">
        <v>7110000237</v>
      </c>
      <c r="C51" s="73"/>
      <c r="D51" s="33" t="s">
        <v>425</v>
      </c>
      <c r="F51" s="90">
        <v>0</v>
      </c>
      <c r="G51" s="88"/>
      <c r="H51" s="90">
        <f t="shared" si="0"/>
        <v>0</v>
      </c>
      <c r="I51" s="88"/>
      <c r="J51" s="90">
        <v>0</v>
      </c>
      <c r="O51" s="89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spans="2:27" s="71" customFormat="1" ht="14.25" hidden="1" x14ac:dyDescent="0.2">
      <c r="B52" s="86" t="s">
        <v>426</v>
      </c>
      <c r="C52" s="73"/>
      <c r="D52" s="33" t="s">
        <v>427</v>
      </c>
      <c r="F52" s="90">
        <v>0</v>
      </c>
      <c r="G52" s="88"/>
      <c r="H52" s="90">
        <f t="shared" si="0"/>
        <v>0</v>
      </c>
      <c r="I52" s="88"/>
      <c r="J52" s="90">
        <v>0</v>
      </c>
      <c r="O52" s="89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spans="2:27" s="71" customFormat="1" ht="14.25" hidden="1" x14ac:dyDescent="0.2">
      <c r="B53" s="86">
        <v>7110000241</v>
      </c>
      <c r="C53" s="73"/>
      <c r="D53" s="33" t="s">
        <v>428</v>
      </c>
      <c r="F53" s="90">
        <v>0</v>
      </c>
      <c r="G53" s="88"/>
      <c r="H53" s="90">
        <f t="shared" si="0"/>
        <v>0</v>
      </c>
      <c r="I53" s="88"/>
      <c r="J53" s="90">
        <v>0</v>
      </c>
      <c r="O53" s="89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</row>
    <row r="54" spans="2:27" s="71" customFormat="1" ht="14.25" hidden="1" x14ac:dyDescent="0.2">
      <c r="B54" s="86">
        <v>7110000242</v>
      </c>
      <c r="C54" s="73"/>
      <c r="D54" s="33" t="s">
        <v>429</v>
      </c>
      <c r="F54" s="90">
        <v>0</v>
      </c>
      <c r="G54" s="88"/>
      <c r="H54" s="90">
        <f t="shared" si="0"/>
        <v>0</v>
      </c>
      <c r="I54" s="88"/>
      <c r="J54" s="90">
        <v>0</v>
      </c>
      <c r="O54" s="89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</row>
    <row r="55" spans="2:27" s="71" customFormat="1" ht="14.25" hidden="1" x14ac:dyDescent="0.2">
      <c r="B55" s="86">
        <v>7110000243</v>
      </c>
      <c r="C55" s="73"/>
      <c r="D55" s="33" t="s">
        <v>430</v>
      </c>
      <c r="F55" s="90">
        <v>0</v>
      </c>
      <c r="G55" s="88"/>
      <c r="H55" s="90">
        <f t="shared" si="0"/>
        <v>0</v>
      </c>
      <c r="I55" s="88"/>
      <c r="J55" s="90">
        <v>0</v>
      </c>
      <c r="O55" s="89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</row>
    <row r="56" spans="2:27" s="71" customFormat="1" ht="14.25" hidden="1" x14ac:dyDescent="0.2">
      <c r="B56" s="86">
        <v>7199900106</v>
      </c>
      <c r="C56" s="73"/>
      <c r="D56" s="33" t="s">
        <v>431</v>
      </c>
      <c r="F56" s="90">
        <v>0</v>
      </c>
      <c r="G56" s="88"/>
      <c r="H56" s="90">
        <f t="shared" si="0"/>
        <v>0</v>
      </c>
      <c r="I56" s="88"/>
      <c r="J56" s="90">
        <v>0</v>
      </c>
      <c r="O56" s="89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</row>
    <row r="57" spans="2:27" s="71" customFormat="1" ht="14.25" hidden="1" x14ac:dyDescent="0.2">
      <c r="B57" s="86" t="s">
        <v>432</v>
      </c>
      <c r="C57" s="73"/>
      <c r="D57" s="33" t="s">
        <v>433</v>
      </c>
      <c r="F57" s="90">
        <v>0</v>
      </c>
      <c r="G57" s="88"/>
      <c r="H57" s="90">
        <f t="shared" si="0"/>
        <v>0</v>
      </c>
      <c r="I57" s="88"/>
      <c r="J57" s="90">
        <v>0</v>
      </c>
      <c r="O57" s="89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</row>
    <row r="58" spans="2:27" s="71" customFormat="1" ht="14.25" hidden="1" x14ac:dyDescent="0.2">
      <c r="B58" s="86">
        <v>7110000239</v>
      </c>
      <c r="C58" s="73"/>
      <c r="D58" s="33" t="s">
        <v>434</v>
      </c>
      <c r="F58" s="90">
        <v>0</v>
      </c>
      <c r="G58" s="88"/>
      <c r="H58" s="90">
        <f t="shared" si="0"/>
        <v>0</v>
      </c>
      <c r="I58" s="88"/>
      <c r="J58" s="90">
        <v>0</v>
      </c>
      <c r="O58" s="89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spans="2:27" s="71" customFormat="1" ht="14.25" hidden="1" x14ac:dyDescent="0.2">
      <c r="B59" s="86">
        <v>8130000101</v>
      </c>
      <c r="C59" s="73"/>
      <c r="D59" s="33" t="s">
        <v>435</v>
      </c>
      <c r="F59" s="90">
        <v>0</v>
      </c>
      <c r="G59" s="88"/>
      <c r="H59" s="90">
        <f t="shared" si="0"/>
        <v>0</v>
      </c>
      <c r="I59" s="88"/>
      <c r="J59" s="90">
        <v>0</v>
      </c>
      <c r="O59" s="89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  <row r="60" spans="2:27" s="71" customFormat="1" ht="14.25" hidden="1" x14ac:dyDescent="0.2">
      <c r="B60" s="86">
        <v>8130000102</v>
      </c>
      <c r="C60" s="73"/>
      <c r="D60" s="33" t="s">
        <v>436</v>
      </c>
      <c r="F60" s="90">
        <v>0</v>
      </c>
      <c r="G60" s="88"/>
      <c r="H60" s="90">
        <f t="shared" si="0"/>
        <v>0</v>
      </c>
      <c r="I60" s="88"/>
      <c r="J60" s="90">
        <v>0</v>
      </c>
      <c r="O60" s="89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</row>
    <row r="61" spans="2:27" s="71" customFormat="1" ht="14.25" hidden="1" x14ac:dyDescent="0.2">
      <c r="B61" s="86">
        <v>8130000104</v>
      </c>
      <c r="C61" s="73"/>
      <c r="D61" s="33" t="s">
        <v>437</v>
      </c>
      <c r="F61" s="90">
        <v>0</v>
      </c>
      <c r="G61" s="88"/>
      <c r="H61" s="90">
        <f t="shared" si="0"/>
        <v>0</v>
      </c>
      <c r="I61" s="88"/>
      <c r="J61" s="90">
        <v>0</v>
      </c>
      <c r="O61" s="89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</row>
    <row r="62" spans="2:27" s="71" customFormat="1" ht="14.25" hidden="1" x14ac:dyDescent="0.2">
      <c r="B62" s="86">
        <v>8130000105</v>
      </c>
      <c r="C62" s="73"/>
      <c r="D62" s="33" t="s">
        <v>438</v>
      </c>
      <c r="F62" s="90">
        <v>0</v>
      </c>
      <c r="G62" s="88"/>
      <c r="H62" s="90">
        <f t="shared" si="0"/>
        <v>0</v>
      </c>
      <c r="I62" s="88"/>
      <c r="J62" s="90">
        <v>0</v>
      </c>
      <c r="O62" s="89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</row>
    <row r="63" spans="2:27" s="71" customFormat="1" ht="14.25" hidden="1" x14ac:dyDescent="0.2">
      <c r="B63" s="86">
        <v>8199900003</v>
      </c>
      <c r="C63" s="73"/>
      <c r="D63" s="33" t="s">
        <v>439</v>
      </c>
      <c r="F63" s="87">
        <v>0</v>
      </c>
      <c r="G63" s="88"/>
      <c r="H63" s="90">
        <f t="shared" si="0"/>
        <v>0</v>
      </c>
      <c r="I63" s="88"/>
      <c r="J63" s="87">
        <v>0</v>
      </c>
      <c r="O63" s="67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</row>
    <row r="64" spans="2:27" s="71" customFormat="1" ht="14.25" hidden="1" x14ac:dyDescent="0.2">
      <c r="B64" s="91">
        <v>8179990003</v>
      </c>
      <c r="C64" s="92"/>
      <c r="D64" s="33" t="s">
        <v>439</v>
      </c>
      <c r="F64" s="87">
        <v>0</v>
      </c>
      <c r="G64" s="88"/>
      <c r="H64" s="87">
        <f>J64-F64</f>
        <v>0</v>
      </c>
      <c r="I64" s="88"/>
      <c r="J64" s="87">
        <v>0</v>
      </c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</row>
    <row r="65" spans="2:27" s="71" customFormat="1" ht="14.25" hidden="1" x14ac:dyDescent="0.2">
      <c r="B65" s="86">
        <v>8179990004</v>
      </c>
      <c r="C65" s="73"/>
      <c r="D65" s="33" t="s">
        <v>440</v>
      </c>
      <c r="F65" s="87">
        <v>0</v>
      </c>
      <c r="G65" s="88"/>
      <c r="H65" s="87">
        <f>J65-F65</f>
        <v>0</v>
      </c>
      <c r="I65" s="88"/>
      <c r="J65" s="87">
        <v>0</v>
      </c>
      <c r="O65" s="67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</row>
    <row r="66" spans="2:27" s="71" customFormat="1" ht="14.25" hidden="1" x14ac:dyDescent="0.2">
      <c r="B66" s="86">
        <v>8183000001</v>
      </c>
      <c r="C66" s="73"/>
      <c r="D66" s="33" t="s">
        <v>441</v>
      </c>
      <c r="F66" s="90">
        <v>0</v>
      </c>
      <c r="G66" s="88"/>
      <c r="H66" s="90">
        <f t="shared" si="0"/>
        <v>0</v>
      </c>
      <c r="I66" s="88"/>
      <c r="J66" s="90">
        <v>0</v>
      </c>
      <c r="O66" s="89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</row>
    <row r="67" spans="2:27" s="71" customFormat="1" ht="14.25" hidden="1" x14ac:dyDescent="0.2">
      <c r="B67" s="86" t="s">
        <v>442</v>
      </c>
      <c r="C67" s="73"/>
      <c r="D67" s="33" t="s">
        <v>443</v>
      </c>
      <c r="F67" s="90">
        <v>0</v>
      </c>
      <c r="G67" s="88"/>
      <c r="H67" s="90">
        <f t="shared" si="0"/>
        <v>0</v>
      </c>
      <c r="I67" s="88"/>
      <c r="J67" s="90">
        <v>0</v>
      </c>
      <c r="O67" s="89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</row>
    <row r="68" spans="2:27" s="71" customFormat="1" ht="14.25" hidden="1" x14ac:dyDescent="0.2">
      <c r="B68" s="86">
        <v>8183000002</v>
      </c>
      <c r="C68" s="73"/>
      <c r="D68" s="33" t="s">
        <v>444</v>
      </c>
      <c r="F68" s="90">
        <v>0</v>
      </c>
      <c r="G68" s="88"/>
      <c r="H68" s="90">
        <f t="shared" si="0"/>
        <v>0</v>
      </c>
      <c r="I68" s="88"/>
      <c r="J68" s="90">
        <v>0</v>
      </c>
      <c r="O68" s="89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</row>
    <row r="69" spans="2:27" s="71" customFormat="1" ht="14.25" hidden="1" x14ac:dyDescent="0.2">
      <c r="B69" s="86">
        <v>8183000003</v>
      </c>
      <c r="C69" s="73"/>
      <c r="D69" s="33" t="s">
        <v>445</v>
      </c>
      <c r="F69" s="90">
        <v>0</v>
      </c>
      <c r="G69" s="88"/>
      <c r="H69" s="90">
        <f t="shared" si="0"/>
        <v>0</v>
      </c>
      <c r="I69" s="88"/>
      <c r="J69" s="90">
        <v>0</v>
      </c>
      <c r="O69" s="89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spans="2:27" s="71" customFormat="1" ht="14.25" hidden="1" x14ac:dyDescent="0.2">
      <c r="B70" s="86">
        <v>8199700001</v>
      </c>
      <c r="C70" s="73"/>
      <c r="D70" s="33" t="s">
        <v>446</v>
      </c>
      <c r="F70" s="90">
        <v>0</v>
      </c>
      <c r="G70" s="88"/>
      <c r="H70" s="90">
        <f t="shared" si="0"/>
        <v>0</v>
      </c>
      <c r="I70" s="88"/>
      <c r="J70" s="90">
        <v>0</v>
      </c>
      <c r="O70" s="89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</row>
    <row r="71" spans="2:27" s="71" customFormat="1" ht="14.25" hidden="1" x14ac:dyDescent="0.2">
      <c r="B71" s="86">
        <v>8199700002</v>
      </c>
      <c r="C71" s="73"/>
      <c r="D71" s="33" t="s">
        <v>447</v>
      </c>
      <c r="F71" s="90">
        <v>0</v>
      </c>
      <c r="G71" s="88"/>
      <c r="H71" s="90">
        <f t="shared" si="0"/>
        <v>0</v>
      </c>
      <c r="I71" s="88"/>
      <c r="J71" s="90">
        <v>0</v>
      </c>
      <c r="O71" s="89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</row>
    <row r="72" spans="2:27" s="71" customFormat="1" ht="14.25" hidden="1" x14ac:dyDescent="0.2">
      <c r="B72" s="86">
        <v>8199700003</v>
      </c>
      <c r="C72" s="73"/>
      <c r="D72" s="33" t="s">
        <v>448</v>
      </c>
      <c r="F72" s="90">
        <v>0</v>
      </c>
      <c r="G72" s="88"/>
      <c r="H72" s="90">
        <f t="shared" si="0"/>
        <v>0</v>
      </c>
      <c r="I72" s="88"/>
      <c r="J72" s="90">
        <v>0</v>
      </c>
      <c r="O72" s="89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</row>
    <row r="73" spans="2:27" s="71" customFormat="1" ht="14.25" hidden="1" x14ac:dyDescent="0.2">
      <c r="B73" s="86">
        <v>7130000101</v>
      </c>
      <c r="C73" s="73"/>
      <c r="D73" s="33" t="s">
        <v>449</v>
      </c>
      <c r="F73" s="87">
        <v>0</v>
      </c>
      <c r="G73" s="88"/>
      <c r="H73" s="90">
        <f t="shared" si="0"/>
        <v>0</v>
      </c>
      <c r="I73" s="88"/>
      <c r="J73" s="87">
        <v>0</v>
      </c>
      <c r="O73" s="89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</row>
    <row r="74" spans="2:27" s="71" customFormat="1" ht="14.25" hidden="1" x14ac:dyDescent="0.2">
      <c r="B74" s="86">
        <v>7130010101</v>
      </c>
      <c r="C74" s="73"/>
      <c r="D74" s="33" t="s">
        <v>450</v>
      </c>
      <c r="F74" s="87">
        <v>0</v>
      </c>
      <c r="G74" s="88"/>
      <c r="H74" s="90">
        <f t="shared" si="0"/>
        <v>0</v>
      </c>
      <c r="I74" s="88"/>
      <c r="J74" s="87">
        <v>0</v>
      </c>
      <c r="O74" s="89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</row>
    <row r="75" spans="2:27" s="71" customFormat="1" ht="14.25" hidden="1" x14ac:dyDescent="0.2">
      <c r="B75" s="86">
        <v>7130000102</v>
      </c>
      <c r="C75" s="73"/>
      <c r="D75" s="33" t="s">
        <v>451</v>
      </c>
      <c r="F75" s="87">
        <v>0</v>
      </c>
      <c r="G75" s="88"/>
      <c r="H75" s="90">
        <f t="shared" si="0"/>
        <v>0</v>
      </c>
      <c r="I75" s="88"/>
      <c r="J75" s="87">
        <v>0</v>
      </c>
      <c r="O75" s="89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</row>
    <row r="76" spans="2:27" s="71" customFormat="1" ht="14.25" hidden="1" x14ac:dyDescent="0.2">
      <c r="B76" s="86">
        <v>8110010101</v>
      </c>
      <c r="C76" s="73"/>
      <c r="D76" s="33" t="s">
        <v>452</v>
      </c>
      <c r="F76" s="87">
        <v>0</v>
      </c>
      <c r="G76" s="88"/>
      <c r="H76" s="90">
        <f t="shared" si="0"/>
        <v>0</v>
      </c>
      <c r="I76" s="88"/>
      <c r="J76" s="87">
        <v>0</v>
      </c>
      <c r="O76" s="89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2:27" s="71" customFormat="1" ht="14.25" hidden="1" x14ac:dyDescent="0.2">
      <c r="B77" s="86">
        <v>8199900006</v>
      </c>
      <c r="C77" s="73"/>
      <c r="D77" s="33" t="s">
        <v>453</v>
      </c>
      <c r="F77" s="87">
        <v>0</v>
      </c>
      <c r="G77" s="88"/>
      <c r="H77" s="87">
        <f>J77-F77</f>
        <v>0</v>
      </c>
      <c r="I77" s="88"/>
      <c r="J77" s="87">
        <v>0</v>
      </c>
      <c r="O77" s="67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</row>
    <row r="78" spans="2:27" s="71" customFormat="1" ht="14.25" hidden="1" x14ac:dyDescent="0.2">
      <c r="B78" s="86">
        <v>8172100001</v>
      </c>
      <c r="C78" s="73"/>
      <c r="D78" s="33" t="s">
        <v>454</v>
      </c>
      <c r="F78" s="87">
        <v>0</v>
      </c>
      <c r="G78" s="88"/>
      <c r="H78" s="90">
        <f t="shared" si="0"/>
        <v>0</v>
      </c>
      <c r="I78" s="88"/>
      <c r="J78" s="87">
        <v>0</v>
      </c>
      <c r="O78" s="67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</row>
    <row r="79" spans="2:27" s="71" customFormat="1" ht="14.25" hidden="1" x14ac:dyDescent="0.2">
      <c r="B79" s="86">
        <v>8179900016</v>
      </c>
      <c r="C79" s="73"/>
      <c r="D79" s="33" t="s">
        <v>455</v>
      </c>
      <c r="F79" s="87">
        <v>0</v>
      </c>
      <c r="G79" s="88"/>
      <c r="H79" s="90">
        <f t="shared" si="0"/>
        <v>0</v>
      </c>
      <c r="I79" s="88"/>
      <c r="J79" s="87">
        <v>0</v>
      </c>
      <c r="O79" s="67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</row>
    <row r="80" spans="2:27" s="71" customFormat="1" ht="14.25" hidden="1" x14ac:dyDescent="0.2">
      <c r="B80" s="86">
        <v>8199900999</v>
      </c>
      <c r="C80" s="73"/>
      <c r="D80" s="33" t="s">
        <v>456</v>
      </c>
      <c r="F80" s="87">
        <v>0</v>
      </c>
      <c r="G80" s="88"/>
      <c r="H80" s="87">
        <f>J80-F80</f>
        <v>0</v>
      </c>
      <c r="I80" s="88"/>
      <c r="J80" s="87">
        <v>0</v>
      </c>
      <c r="O80" s="67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</row>
    <row r="81" spans="2:27" s="71" customFormat="1" ht="14.25" hidden="1" x14ac:dyDescent="0.2">
      <c r="B81" s="86">
        <v>7130000104</v>
      </c>
      <c r="C81" s="73"/>
      <c r="D81" s="33" t="s">
        <v>457</v>
      </c>
      <c r="F81" s="87">
        <v>0</v>
      </c>
      <c r="G81" s="88"/>
      <c r="H81" s="90">
        <f t="shared" si="0"/>
        <v>0</v>
      </c>
      <c r="I81" s="88"/>
      <c r="J81" s="87">
        <v>0</v>
      </c>
      <c r="O81" s="89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</row>
    <row r="82" spans="2:27" s="71" customFormat="1" ht="14.25" hidden="1" x14ac:dyDescent="0.2">
      <c r="B82" s="86">
        <v>7130010103</v>
      </c>
      <c r="C82" s="73"/>
      <c r="D82" s="33" t="s">
        <v>457</v>
      </c>
      <c r="F82" s="87">
        <v>0</v>
      </c>
      <c r="G82" s="88"/>
      <c r="H82" s="90">
        <f t="shared" si="0"/>
        <v>0</v>
      </c>
      <c r="I82" s="88"/>
      <c r="J82" s="87">
        <v>0</v>
      </c>
      <c r="O82" s="89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</row>
    <row r="83" spans="2:27" s="71" customFormat="1" ht="14.25" hidden="1" x14ac:dyDescent="0.2">
      <c r="B83" s="86">
        <v>8110010103</v>
      </c>
      <c r="C83" s="73"/>
      <c r="D83" s="33" t="s">
        <v>457</v>
      </c>
      <c r="F83" s="87">
        <v>0</v>
      </c>
      <c r="G83" s="88"/>
      <c r="H83" s="90">
        <f t="shared" si="0"/>
        <v>0</v>
      </c>
      <c r="I83" s="88"/>
      <c r="J83" s="87">
        <v>0</v>
      </c>
      <c r="O83" s="89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</row>
    <row r="84" spans="2:27" s="71" customFormat="1" ht="14.25" hidden="1" x14ac:dyDescent="0.2">
      <c r="B84" s="86">
        <v>7199900109</v>
      </c>
      <c r="C84" s="73"/>
      <c r="D84" s="33" t="s">
        <v>458</v>
      </c>
      <c r="F84" s="87">
        <v>0</v>
      </c>
      <c r="G84" s="88"/>
      <c r="H84" s="90">
        <f t="shared" si="0"/>
        <v>0</v>
      </c>
      <c r="I84" s="88"/>
      <c r="J84" s="90">
        <v>0</v>
      </c>
      <c r="O84" s="89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</row>
    <row r="85" spans="2:27" s="71" customFormat="1" ht="14.25" hidden="1" x14ac:dyDescent="0.2">
      <c r="B85" s="86">
        <v>8199700004</v>
      </c>
      <c r="C85" s="73"/>
      <c r="D85" s="33" t="s">
        <v>110</v>
      </c>
      <c r="F85" s="87">
        <v>0</v>
      </c>
      <c r="G85" s="88"/>
      <c r="H85" s="90">
        <f t="shared" si="0"/>
        <v>0</v>
      </c>
      <c r="I85" s="88"/>
      <c r="J85" s="90">
        <v>0</v>
      </c>
      <c r="O85" s="89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</row>
    <row r="86" spans="2:27" ht="14.25" hidden="1" x14ac:dyDescent="0.2">
      <c r="B86" s="86">
        <v>8179900006</v>
      </c>
      <c r="C86" s="73"/>
      <c r="D86" s="33" t="s">
        <v>459</v>
      </c>
      <c r="E86" s="71"/>
      <c r="F86" s="87">
        <v>0</v>
      </c>
      <c r="G86" s="88"/>
      <c r="H86" s="90">
        <f t="shared" si="0"/>
        <v>0</v>
      </c>
      <c r="J86" s="78">
        <v>0</v>
      </c>
    </row>
    <row r="87" spans="2:27" ht="14.25" hidden="1" x14ac:dyDescent="0.2">
      <c r="B87" s="86">
        <v>8176300009</v>
      </c>
      <c r="C87" s="73"/>
      <c r="D87" s="33" t="s">
        <v>460</v>
      </c>
      <c r="E87" s="71"/>
      <c r="F87" s="87">
        <v>0</v>
      </c>
      <c r="G87" s="88"/>
      <c r="H87" s="90">
        <f t="shared" si="0"/>
        <v>0</v>
      </c>
      <c r="J87" s="78">
        <v>0</v>
      </c>
    </row>
    <row r="88" spans="2:27" ht="14.25" hidden="1" x14ac:dyDescent="0.2">
      <c r="B88" s="86">
        <v>8175400013</v>
      </c>
      <c r="C88" s="73"/>
      <c r="D88" s="33" t="s">
        <v>461</v>
      </c>
      <c r="E88" s="71"/>
      <c r="F88" s="87">
        <v>0</v>
      </c>
      <c r="G88" s="88"/>
      <c r="H88" s="90">
        <f t="shared" si="0"/>
        <v>0</v>
      </c>
      <c r="J88" s="78">
        <v>0</v>
      </c>
    </row>
    <row r="89" spans="2:27" ht="14.25" hidden="1" x14ac:dyDescent="0.2">
      <c r="B89" s="93">
        <v>8176300013</v>
      </c>
      <c r="C89" s="73"/>
      <c r="D89" s="33" t="s">
        <v>462</v>
      </c>
      <c r="E89" s="71"/>
      <c r="F89" s="87">
        <v>0</v>
      </c>
      <c r="G89" s="88"/>
      <c r="H89" s="90">
        <f>J89-F89</f>
        <v>0</v>
      </c>
      <c r="J89" s="78">
        <v>0</v>
      </c>
    </row>
    <row r="90" spans="2:27" ht="14.25" hidden="1" x14ac:dyDescent="0.2">
      <c r="B90" s="93">
        <v>8176300015</v>
      </c>
      <c r="C90" s="73"/>
      <c r="D90" s="33" t="s">
        <v>463</v>
      </c>
      <c r="E90" s="71"/>
      <c r="F90" s="87">
        <v>0</v>
      </c>
      <c r="G90" s="88"/>
      <c r="H90" s="90">
        <f>J90-F90</f>
        <v>0</v>
      </c>
      <c r="J90" s="78">
        <v>0</v>
      </c>
    </row>
    <row r="91" spans="2:27" ht="14.25" hidden="1" x14ac:dyDescent="0.2">
      <c r="B91" s="86">
        <v>8176900001</v>
      </c>
      <c r="C91" s="73"/>
      <c r="D91" s="33" t="s">
        <v>464</v>
      </c>
      <c r="E91" s="71"/>
      <c r="F91" s="87">
        <v>0</v>
      </c>
      <c r="G91" s="88"/>
      <c r="H91" s="90">
        <f t="shared" si="0"/>
        <v>0</v>
      </c>
      <c r="J91" s="78">
        <v>0</v>
      </c>
    </row>
    <row r="92" spans="2:27" s="96" customFormat="1" ht="14.25" hidden="1" x14ac:dyDescent="0.2">
      <c r="B92" s="86">
        <v>8123000003</v>
      </c>
      <c r="C92" s="73"/>
      <c r="D92" s="33" t="s">
        <v>465</v>
      </c>
      <c r="E92" s="94"/>
      <c r="F92" s="62">
        <v>0</v>
      </c>
      <c r="G92" s="95"/>
      <c r="H92" s="90">
        <f t="shared" si="0"/>
        <v>0</v>
      </c>
      <c r="I92" s="80"/>
      <c r="J92" s="80">
        <v>0</v>
      </c>
      <c r="M92" s="97"/>
      <c r="N92" s="97"/>
      <c r="O92" s="97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</row>
    <row r="93" spans="2:27" s="96" customFormat="1" ht="14.25" hidden="1" x14ac:dyDescent="0.2">
      <c r="B93" s="86">
        <v>8123000004</v>
      </c>
      <c r="C93" s="73"/>
      <c r="D93" s="33" t="s">
        <v>466</v>
      </c>
      <c r="E93" s="94"/>
      <c r="F93" s="62">
        <v>0</v>
      </c>
      <c r="G93" s="95"/>
      <c r="H93" s="90">
        <f t="shared" si="0"/>
        <v>0</v>
      </c>
      <c r="I93" s="80"/>
      <c r="J93" s="80">
        <v>0</v>
      </c>
      <c r="M93" s="97"/>
      <c r="N93" s="97"/>
      <c r="O93" s="97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</row>
    <row r="94" spans="2:27" s="96" customFormat="1" ht="14.25" x14ac:dyDescent="0.2">
      <c r="B94" s="86">
        <v>8123000005</v>
      </c>
      <c r="C94" s="73"/>
      <c r="D94" s="33" t="s">
        <v>467</v>
      </c>
      <c r="E94" s="94"/>
      <c r="F94" s="62">
        <v>-5321491.92</v>
      </c>
      <c r="G94" s="95"/>
      <c r="H94" s="90">
        <f t="shared" si="0"/>
        <v>-743431.29</v>
      </c>
      <c r="I94" s="80"/>
      <c r="J94" s="80">
        <v>-6064923.21</v>
      </c>
      <c r="M94" s="97"/>
      <c r="N94" s="97"/>
      <c r="O94" s="97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</row>
    <row r="95" spans="2:27" s="96" customFormat="1" ht="14.25" hidden="1" x14ac:dyDescent="0.2">
      <c r="B95" s="86">
        <v>8123000006</v>
      </c>
      <c r="C95" s="73"/>
      <c r="D95" s="33" t="s">
        <v>468</v>
      </c>
      <c r="E95" s="94"/>
      <c r="F95" s="62">
        <v>0</v>
      </c>
      <c r="G95" s="95"/>
      <c r="H95" s="90">
        <f t="shared" si="0"/>
        <v>0</v>
      </c>
      <c r="I95" s="80"/>
      <c r="J95" s="80">
        <v>0</v>
      </c>
      <c r="M95" s="97"/>
      <c r="N95" s="97"/>
      <c r="O95" s="97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</row>
    <row r="96" spans="2:27" s="71" customFormat="1" ht="14.25" hidden="1" x14ac:dyDescent="0.2">
      <c r="B96" s="86">
        <v>8199900005</v>
      </c>
      <c r="C96" s="73"/>
      <c r="D96" s="33" t="s">
        <v>469</v>
      </c>
      <c r="F96" s="87">
        <v>0</v>
      </c>
      <c r="G96" s="88"/>
      <c r="H96" s="87">
        <f t="shared" si="0"/>
        <v>0</v>
      </c>
      <c r="I96" s="88"/>
      <c r="J96" s="87">
        <v>0</v>
      </c>
      <c r="O96" s="67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</row>
    <row r="97" spans="2:27" s="71" customFormat="1" ht="14.25" hidden="1" x14ac:dyDescent="0.2">
      <c r="B97" s="86">
        <v>8179900017</v>
      </c>
      <c r="C97" s="73"/>
      <c r="D97" s="33" t="s">
        <v>470</v>
      </c>
      <c r="F97" s="87">
        <v>0</v>
      </c>
      <c r="G97" s="88"/>
      <c r="H97" s="87">
        <f t="shared" si="0"/>
        <v>0</v>
      </c>
      <c r="I97" s="88"/>
      <c r="J97" s="87">
        <v>0</v>
      </c>
      <c r="O97" s="67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</row>
    <row r="98" spans="2:27" s="71" customFormat="1" ht="14.25" hidden="1" x14ac:dyDescent="0.2">
      <c r="B98" s="86">
        <v>8179900018</v>
      </c>
      <c r="C98" s="73"/>
      <c r="D98" s="33" t="s">
        <v>471</v>
      </c>
      <c r="F98" s="87">
        <v>0</v>
      </c>
      <c r="G98" s="88"/>
      <c r="H98" s="87">
        <f t="shared" si="0"/>
        <v>0</v>
      </c>
      <c r="I98" s="88"/>
      <c r="J98" s="87">
        <v>0</v>
      </c>
      <c r="O98" s="67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</row>
    <row r="99" spans="2:27" s="71" customFormat="1" ht="14.25" hidden="1" x14ac:dyDescent="0.2">
      <c r="B99" s="86">
        <v>8179900019</v>
      </c>
      <c r="C99" s="73"/>
      <c r="D99" s="33" t="s">
        <v>472</v>
      </c>
      <c r="F99" s="87">
        <v>0</v>
      </c>
      <c r="G99" s="88"/>
      <c r="H99" s="87">
        <f t="shared" si="0"/>
        <v>0</v>
      </c>
      <c r="I99" s="88"/>
      <c r="J99" s="87">
        <v>0</v>
      </c>
      <c r="O99" s="67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</row>
    <row r="100" spans="2:27" s="71" customFormat="1" ht="14.25" hidden="1" x14ac:dyDescent="0.2">
      <c r="B100" s="86">
        <v>8175700002</v>
      </c>
      <c r="C100" s="73"/>
      <c r="D100" s="33" t="s">
        <v>473</v>
      </c>
      <c r="F100" s="87">
        <v>0</v>
      </c>
      <c r="G100" s="88"/>
      <c r="H100" s="87">
        <f t="shared" si="0"/>
        <v>0</v>
      </c>
      <c r="I100" s="88"/>
      <c r="J100" s="87">
        <v>0</v>
      </c>
      <c r="O100" s="67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</row>
    <row r="101" spans="2:27" s="71" customFormat="1" ht="14.25" hidden="1" x14ac:dyDescent="0.2">
      <c r="B101" s="86">
        <v>8175700003</v>
      </c>
      <c r="C101" s="73"/>
      <c r="D101" s="33" t="s">
        <v>474</v>
      </c>
      <c r="F101" s="87">
        <v>0</v>
      </c>
      <c r="G101" s="88"/>
      <c r="H101" s="87">
        <f t="shared" si="0"/>
        <v>0</v>
      </c>
      <c r="I101" s="88"/>
      <c r="J101" s="87">
        <v>0</v>
      </c>
      <c r="O101" s="67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</row>
    <row r="102" spans="2:27" s="71" customFormat="1" ht="14.25" hidden="1" x14ac:dyDescent="0.2">
      <c r="B102" s="86">
        <v>8179900011</v>
      </c>
      <c r="C102" s="73"/>
      <c r="D102" s="33" t="s">
        <v>475</v>
      </c>
      <c r="F102" s="87">
        <v>0</v>
      </c>
      <c r="G102" s="88"/>
      <c r="H102" s="90">
        <f t="shared" si="0"/>
        <v>0</v>
      </c>
      <c r="I102" s="88"/>
      <c r="J102" s="87">
        <v>0</v>
      </c>
      <c r="O102" s="67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</row>
    <row r="103" spans="2:27" s="71" customFormat="1" ht="14.25" hidden="1" x14ac:dyDescent="0.2">
      <c r="B103" s="86">
        <v>8179900012</v>
      </c>
      <c r="C103" s="73"/>
      <c r="D103" s="33" t="s">
        <v>476</v>
      </c>
      <c r="F103" s="87">
        <v>0</v>
      </c>
      <c r="G103" s="88"/>
      <c r="H103" s="90">
        <f t="shared" si="0"/>
        <v>0</v>
      </c>
      <c r="I103" s="88"/>
      <c r="J103" s="87">
        <v>0</v>
      </c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</row>
    <row r="104" spans="2:27" s="71" customFormat="1" ht="14.25" hidden="1" x14ac:dyDescent="0.2">
      <c r="B104" s="86">
        <v>8179900013</v>
      </c>
      <c r="C104" s="73"/>
      <c r="D104" s="33" t="s">
        <v>477</v>
      </c>
      <c r="F104" s="87">
        <v>0</v>
      </c>
      <c r="G104" s="88"/>
      <c r="H104" s="90">
        <f t="shared" si="0"/>
        <v>0</v>
      </c>
      <c r="I104" s="88"/>
      <c r="J104" s="87">
        <v>0</v>
      </c>
      <c r="O104" s="67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</row>
    <row r="105" spans="2:27" s="71" customFormat="1" ht="14.25" hidden="1" x14ac:dyDescent="0.2">
      <c r="B105" s="86">
        <v>8179900014</v>
      </c>
      <c r="C105" s="73"/>
      <c r="D105" s="33" t="s">
        <v>478</v>
      </c>
      <c r="F105" s="90">
        <v>0</v>
      </c>
      <c r="G105" s="88"/>
      <c r="H105" s="90">
        <f t="shared" si="0"/>
        <v>0</v>
      </c>
      <c r="I105" s="88"/>
      <c r="J105" s="90">
        <v>0</v>
      </c>
      <c r="O105" s="67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</row>
    <row r="106" spans="2:27" s="71" customFormat="1" ht="14.25" hidden="1" x14ac:dyDescent="0.2">
      <c r="B106" s="86">
        <v>8179900024</v>
      </c>
      <c r="C106" s="73"/>
      <c r="D106" s="33" t="s">
        <v>479</v>
      </c>
      <c r="F106" s="90">
        <v>0</v>
      </c>
      <c r="G106" s="88"/>
      <c r="H106" s="90">
        <f t="shared" si="0"/>
        <v>0</v>
      </c>
      <c r="I106" s="88"/>
      <c r="J106" s="90">
        <v>0</v>
      </c>
      <c r="O106" s="67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</row>
    <row r="107" spans="2:27" s="71" customFormat="1" ht="14.25" hidden="1" x14ac:dyDescent="0.2">
      <c r="B107" s="86" t="s">
        <v>480</v>
      </c>
      <c r="C107" s="73"/>
      <c r="D107" s="33" t="s">
        <v>481</v>
      </c>
      <c r="F107" s="90">
        <v>0</v>
      </c>
      <c r="G107" s="88"/>
      <c r="H107" s="90">
        <f t="shared" si="0"/>
        <v>0</v>
      </c>
      <c r="I107" s="88"/>
      <c r="J107" s="90">
        <v>0</v>
      </c>
      <c r="O107" s="67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</row>
    <row r="108" spans="2:27" s="71" customFormat="1" ht="14.25" hidden="1" x14ac:dyDescent="0.2">
      <c r="B108" s="86">
        <v>8170300001</v>
      </c>
      <c r="C108" s="73"/>
      <c r="D108" s="33" t="s">
        <v>482</v>
      </c>
      <c r="F108" s="90">
        <v>0</v>
      </c>
      <c r="G108" s="88"/>
      <c r="H108" s="90">
        <f t="shared" si="0"/>
        <v>0</v>
      </c>
      <c r="I108" s="88"/>
      <c r="J108" s="90">
        <v>0</v>
      </c>
      <c r="O108" s="67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</row>
    <row r="109" spans="2:27" s="71" customFormat="1" ht="14.25" hidden="1" x14ac:dyDescent="0.2">
      <c r="B109" s="86">
        <v>8941001001</v>
      </c>
      <c r="C109" s="73"/>
      <c r="D109" s="33" t="s">
        <v>483</v>
      </c>
      <c r="F109" s="90">
        <v>0</v>
      </c>
      <c r="G109" s="88"/>
      <c r="H109" s="90">
        <f t="shared" si="0"/>
        <v>0</v>
      </c>
      <c r="I109" s="88"/>
      <c r="J109" s="90">
        <v>0</v>
      </c>
      <c r="O109" s="67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</row>
    <row r="110" spans="2:27" s="71" customFormat="1" ht="14.25" hidden="1" x14ac:dyDescent="0.2">
      <c r="B110" s="86">
        <v>8110000103</v>
      </c>
      <c r="C110" s="73"/>
      <c r="D110" s="33" t="s">
        <v>484</v>
      </c>
      <c r="F110" s="90">
        <v>0</v>
      </c>
      <c r="G110" s="88"/>
      <c r="H110" s="90">
        <f t="shared" si="0"/>
        <v>0</v>
      </c>
      <c r="I110" s="88"/>
      <c r="J110" s="90">
        <v>0</v>
      </c>
      <c r="O110" s="67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</row>
    <row r="111" spans="2:27" s="71" customFormat="1" ht="14.25" hidden="1" x14ac:dyDescent="0.2">
      <c r="B111" s="86">
        <v>8110000104</v>
      </c>
      <c r="C111" s="73"/>
      <c r="D111" s="33" t="s">
        <v>160</v>
      </c>
      <c r="F111" s="90">
        <v>0</v>
      </c>
      <c r="G111" s="88"/>
      <c r="H111" s="90">
        <f t="shared" si="0"/>
        <v>0</v>
      </c>
      <c r="I111" s="88"/>
      <c r="J111" s="90">
        <v>0</v>
      </c>
      <c r="O111" s="67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</row>
    <row r="112" spans="2:27" s="71" customFormat="1" ht="14.25" hidden="1" x14ac:dyDescent="0.2">
      <c r="B112" s="86">
        <v>8110000101</v>
      </c>
      <c r="C112" s="73"/>
      <c r="D112" s="33" t="s">
        <v>485</v>
      </c>
      <c r="F112" s="90">
        <v>0</v>
      </c>
      <c r="G112" s="88"/>
      <c r="H112" s="90">
        <f t="shared" si="0"/>
        <v>0</v>
      </c>
      <c r="I112" s="88"/>
      <c r="J112" s="90">
        <v>0</v>
      </c>
      <c r="O112" s="67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</row>
    <row r="113" spans="1:27" s="71" customFormat="1" ht="14.25" hidden="1" x14ac:dyDescent="0.2">
      <c r="B113" s="86">
        <v>8110000102</v>
      </c>
      <c r="C113" s="73"/>
      <c r="D113" s="33" t="s">
        <v>159</v>
      </c>
      <c r="F113" s="90">
        <v>0</v>
      </c>
      <c r="G113" s="88"/>
      <c r="H113" s="90">
        <f t="shared" si="0"/>
        <v>0</v>
      </c>
      <c r="I113" s="88"/>
      <c r="J113" s="90">
        <v>0</v>
      </c>
      <c r="O113" s="67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</row>
    <row r="114" spans="1:27" s="71" customFormat="1" ht="14.25" hidden="1" x14ac:dyDescent="0.2">
      <c r="A114" s="99" t="s">
        <v>486</v>
      </c>
      <c r="B114" s="72">
        <v>1</v>
      </c>
      <c r="C114" s="73" t="s">
        <v>201</v>
      </c>
      <c r="D114" s="33"/>
      <c r="F114" s="100">
        <f>SUM(F11:F113)</f>
        <v>25984806.100000001</v>
      </c>
      <c r="G114" s="88"/>
      <c r="H114" s="100">
        <f t="shared" si="0"/>
        <v>3983545.4299999997</v>
      </c>
      <c r="I114" s="88"/>
      <c r="J114" s="100">
        <f>SUM(J11:J113)</f>
        <v>29968351.530000001</v>
      </c>
      <c r="O114" s="67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</row>
    <row r="115" spans="1:27" s="71" customFormat="1" ht="14.25" hidden="1" x14ac:dyDescent="0.2">
      <c r="B115" s="86">
        <v>7130000103</v>
      </c>
      <c r="C115" s="73"/>
      <c r="D115" s="33" t="s">
        <v>159</v>
      </c>
      <c r="F115" s="90">
        <v>0</v>
      </c>
      <c r="G115" s="88"/>
      <c r="H115" s="90">
        <f t="shared" si="0"/>
        <v>0</v>
      </c>
      <c r="I115" s="88"/>
      <c r="J115" s="90">
        <v>0</v>
      </c>
      <c r="O115" s="89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spans="1:27" s="71" customFormat="1" ht="14.25" hidden="1" x14ac:dyDescent="0.2">
      <c r="B116" s="86">
        <v>8110010102</v>
      </c>
      <c r="C116" s="73"/>
      <c r="D116" s="33" t="s">
        <v>159</v>
      </c>
      <c r="F116" s="90">
        <v>0</v>
      </c>
      <c r="G116" s="88"/>
      <c r="H116" s="90">
        <f t="shared" si="0"/>
        <v>0</v>
      </c>
      <c r="I116" s="88"/>
      <c r="J116" s="90">
        <v>0</v>
      </c>
      <c r="O116" s="89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</row>
    <row r="117" spans="1:27" s="71" customFormat="1" ht="14.25" hidden="1" x14ac:dyDescent="0.2">
      <c r="B117" s="86">
        <v>7130010102</v>
      </c>
      <c r="C117" s="73"/>
      <c r="D117" s="33" t="s">
        <v>159</v>
      </c>
      <c r="F117" s="101">
        <v>0</v>
      </c>
      <c r="G117" s="88"/>
      <c r="H117" s="101">
        <f t="shared" si="0"/>
        <v>0</v>
      </c>
      <c r="I117" s="88"/>
      <c r="J117" s="101">
        <v>0</v>
      </c>
      <c r="O117" s="89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</row>
    <row r="118" spans="1:27" s="71" customFormat="1" ht="14.25" x14ac:dyDescent="0.2">
      <c r="B118" s="86"/>
      <c r="C118" s="73"/>
      <c r="D118" s="33"/>
      <c r="F118" s="101"/>
      <c r="G118" s="88"/>
      <c r="H118" s="101"/>
      <c r="I118" s="88"/>
      <c r="J118" s="101"/>
      <c r="O118" s="89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</row>
    <row r="119" spans="1:27" s="71" customFormat="1" ht="15" x14ac:dyDescent="0.25">
      <c r="A119" s="99" t="s">
        <v>486</v>
      </c>
      <c r="B119" s="72">
        <v>1</v>
      </c>
      <c r="C119" s="76" t="s">
        <v>201</v>
      </c>
      <c r="D119" s="84" t="s">
        <v>487</v>
      </c>
      <c r="E119" s="85"/>
      <c r="F119" s="102">
        <f>SUM(F114:F117)</f>
        <v>25984806.100000001</v>
      </c>
      <c r="G119" s="103"/>
      <c r="H119" s="102">
        <f>SUM(H114:H117)</f>
        <v>3983545.4299999997</v>
      </c>
      <c r="I119" s="103"/>
      <c r="J119" s="102">
        <f>SUM(J114:J117)</f>
        <v>29968351.530000001</v>
      </c>
      <c r="O119" s="67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</row>
    <row r="120" spans="1:27" s="71" customFormat="1" ht="14.25" x14ac:dyDescent="0.2">
      <c r="B120" s="72"/>
      <c r="C120" s="73"/>
      <c r="D120" s="94"/>
      <c r="F120" s="87"/>
      <c r="G120" s="88"/>
      <c r="H120" s="87"/>
      <c r="I120" s="88"/>
      <c r="J120" s="87"/>
      <c r="O120" s="89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</row>
    <row r="121" spans="1:27" s="71" customFormat="1" ht="14.25" x14ac:dyDescent="0.2">
      <c r="A121" s="71" t="s">
        <v>386</v>
      </c>
      <c r="B121" s="72">
        <v>1</v>
      </c>
      <c r="C121" s="73" t="s">
        <v>201</v>
      </c>
      <c r="D121" s="104" t="s">
        <v>488</v>
      </c>
      <c r="F121" s="87"/>
      <c r="G121" s="88"/>
      <c r="H121" s="87"/>
      <c r="I121" s="88"/>
      <c r="J121" s="87"/>
      <c r="O121" s="89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</row>
    <row r="122" spans="1:27" s="71" customFormat="1" ht="14.25" hidden="1" x14ac:dyDescent="0.2">
      <c r="B122" s="86">
        <v>7118000002</v>
      </c>
      <c r="C122" s="73"/>
      <c r="D122" s="33" t="s">
        <v>489</v>
      </c>
      <c r="F122" s="87">
        <v>0</v>
      </c>
      <c r="G122" s="88"/>
      <c r="H122" s="87">
        <f>J122-F122</f>
        <v>0</v>
      </c>
      <c r="I122" s="88"/>
      <c r="J122" s="87">
        <v>0</v>
      </c>
      <c r="O122" s="89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</row>
    <row r="123" spans="1:27" s="71" customFormat="1" ht="14.25" hidden="1" x14ac:dyDescent="0.2">
      <c r="B123" s="86">
        <v>7151000008</v>
      </c>
      <c r="C123" s="73"/>
      <c r="D123" s="33" t="s">
        <v>490</v>
      </c>
      <c r="F123" s="87">
        <v>0</v>
      </c>
      <c r="G123" s="88"/>
      <c r="H123" s="87">
        <f>J123-F123</f>
        <v>0</v>
      </c>
      <c r="I123" s="88"/>
      <c r="J123" s="87">
        <v>0</v>
      </c>
      <c r="O123" s="89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</row>
    <row r="124" spans="1:27" s="71" customFormat="1" ht="14.25" hidden="1" x14ac:dyDescent="0.2">
      <c r="B124" s="86">
        <v>7151000041</v>
      </c>
      <c r="C124" s="73"/>
      <c r="D124" s="33" t="s">
        <v>491</v>
      </c>
      <c r="F124" s="87">
        <v>0</v>
      </c>
      <c r="G124" s="88"/>
      <c r="H124" s="87">
        <f>J124-F124</f>
        <v>0</v>
      </c>
      <c r="I124" s="88"/>
      <c r="J124" s="87">
        <v>0</v>
      </c>
      <c r="O124" s="89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</row>
    <row r="125" spans="1:27" s="71" customFormat="1" ht="14.25" hidden="1" x14ac:dyDescent="0.2">
      <c r="B125" s="86">
        <v>7152000003</v>
      </c>
      <c r="C125" s="73"/>
      <c r="D125" s="33" t="s">
        <v>492</v>
      </c>
      <c r="F125" s="87">
        <v>0</v>
      </c>
      <c r="G125" s="88"/>
      <c r="H125" s="87">
        <f>J125-F125</f>
        <v>0</v>
      </c>
      <c r="I125" s="88"/>
      <c r="J125" s="87">
        <v>0</v>
      </c>
      <c r="O125" s="89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</row>
    <row r="126" spans="1:27" s="71" customFormat="1" ht="14.25" hidden="1" x14ac:dyDescent="0.2">
      <c r="B126" s="86">
        <v>7151000029</v>
      </c>
      <c r="C126" s="73"/>
      <c r="D126" s="33" t="s">
        <v>493</v>
      </c>
      <c r="F126" s="87">
        <v>0</v>
      </c>
      <c r="G126" s="88"/>
      <c r="H126" s="87">
        <f t="shared" ref="H126:H168" si="1">J126-F126</f>
        <v>0</v>
      </c>
      <c r="I126" s="88"/>
      <c r="J126" s="87">
        <v>0</v>
      </c>
      <c r="O126" s="89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</row>
    <row r="127" spans="1:27" s="71" customFormat="1" ht="14.25" hidden="1" x14ac:dyDescent="0.2">
      <c r="B127" s="86">
        <v>7151000030</v>
      </c>
      <c r="C127" s="73"/>
      <c r="D127" s="33" t="s">
        <v>494</v>
      </c>
      <c r="F127" s="87">
        <v>0</v>
      </c>
      <c r="G127" s="88"/>
      <c r="H127" s="87">
        <f t="shared" si="1"/>
        <v>0</v>
      </c>
      <c r="I127" s="88"/>
      <c r="J127" s="87">
        <v>0</v>
      </c>
      <c r="O127" s="89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</row>
    <row r="128" spans="1:27" s="71" customFormat="1" ht="14.25" x14ac:dyDescent="0.2">
      <c r="B128" s="86">
        <v>7152000001</v>
      </c>
      <c r="C128" s="73"/>
      <c r="D128" s="33" t="s">
        <v>495</v>
      </c>
      <c r="F128" s="87">
        <v>702786.98</v>
      </c>
      <c r="G128" s="88"/>
      <c r="H128" s="87">
        <f t="shared" si="1"/>
        <v>351393.49</v>
      </c>
      <c r="I128" s="88"/>
      <c r="J128" s="87">
        <v>1054180.47</v>
      </c>
      <c r="O128" s="89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</row>
    <row r="129" spans="2:27" s="71" customFormat="1" ht="14.25" hidden="1" x14ac:dyDescent="0.2">
      <c r="B129" s="86">
        <v>7154045001</v>
      </c>
      <c r="C129" s="73"/>
      <c r="D129" s="33" t="s">
        <v>496</v>
      </c>
      <c r="F129" s="87">
        <v>0</v>
      </c>
      <c r="G129" s="88"/>
      <c r="H129" s="87">
        <f t="shared" si="1"/>
        <v>0</v>
      </c>
      <c r="I129" s="88"/>
      <c r="J129" s="87">
        <v>0</v>
      </c>
      <c r="O129" s="89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</row>
    <row r="130" spans="2:27" ht="14.25" x14ac:dyDescent="0.2">
      <c r="B130" s="86">
        <v>7154045002</v>
      </c>
      <c r="C130" s="73"/>
      <c r="D130" s="33" t="s">
        <v>497</v>
      </c>
      <c r="F130" s="78">
        <v>238637.84</v>
      </c>
      <c r="H130" s="87">
        <f t="shared" si="1"/>
        <v>181717.85</v>
      </c>
      <c r="J130" s="78">
        <v>420355.69</v>
      </c>
    </row>
    <row r="131" spans="2:27" ht="14.25" x14ac:dyDescent="0.2">
      <c r="B131" s="86">
        <v>7154045003</v>
      </c>
      <c r="C131" s="73"/>
      <c r="D131" s="33" t="s">
        <v>498</v>
      </c>
      <c r="F131" s="78">
        <v>1989372.08</v>
      </c>
      <c r="H131" s="87">
        <f t="shared" si="1"/>
        <v>290756.2799999998</v>
      </c>
      <c r="J131" s="78">
        <v>2280128.36</v>
      </c>
    </row>
    <row r="132" spans="2:27" s="71" customFormat="1" ht="14.25" hidden="1" x14ac:dyDescent="0.2">
      <c r="B132" s="86">
        <v>7157500008</v>
      </c>
      <c r="C132" s="73"/>
      <c r="D132" s="33" t="s">
        <v>499</v>
      </c>
      <c r="F132" s="87">
        <v>0</v>
      </c>
      <c r="G132" s="88"/>
      <c r="H132" s="87">
        <f t="shared" si="1"/>
        <v>0</v>
      </c>
      <c r="I132" s="88"/>
      <c r="J132" s="87">
        <v>0</v>
      </c>
      <c r="O132" s="89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</row>
    <row r="133" spans="2:27" s="71" customFormat="1" ht="14.25" hidden="1" x14ac:dyDescent="0.2">
      <c r="B133" s="86">
        <v>7157500009</v>
      </c>
      <c r="C133" s="73"/>
      <c r="D133" s="33" t="s">
        <v>500</v>
      </c>
      <c r="F133" s="87">
        <v>0</v>
      </c>
      <c r="G133" s="88"/>
      <c r="H133" s="87">
        <f t="shared" si="1"/>
        <v>0</v>
      </c>
      <c r="I133" s="88"/>
      <c r="J133" s="87">
        <v>0</v>
      </c>
      <c r="O133" s="89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</row>
    <row r="134" spans="2:27" s="71" customFormat="1" ht="14.25" x14ac:dyDescent="0.2">
      <c r="B134" s="86">
        <v>7157500026</v>
      </c>
      <c r="C134" s="73"/>
      <c r="D134" s="33" t="s">
        <v>501</v>
      </c>
      <c r="F134" s="87">
        <v>25466.400000000001</v>
      </c>
      <c r="G134" s="88"/>
      <c r="H134" s="87">
        <f t="shared" si="1"/>
        <v>22129.61</v>
      </c>
      <c r="I134" s="88"/>
      <c r="J134" s="87">
        <v>47596.01</v>
      </c>
      <c r="O134" s="89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</row>
    <row r="135" spans="2:27" s="71" customFormat="1" ht="14.25" hidden="1" x14ac:dyDescent="0.2">
      <c r="B135" s="86">
        <v>7157500027</v>
      </c>
      <c r="C135" s="73"/>
      <c r="D135" s="33" t="s">
        <v>502</v>
      </c>
      <c r="F135" s="87">
        <v>0</v>
      </c>
      <c r="G135" s="88"/>
      <c r="H135" s="87">
        <f t="shared" si="1"/>
        <v>0</v>
      </c>
      <c r="I135" s="88"/>
      <c r="J135" s="87">
        <v>0</v>
      </c>
      <c r="O135" s="89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</row>
    <row r="136" spans="2:27" s="71" customFormat="1" ht="14.25" hidden="1" x14ac:dyDescent="0.2">
      <c r="B136" s="86">
        <v>7157500036</v>
      </c>
      <c r="C136" s="73"/>
      <c r="D136" s="33" t="s">
        <v>503</v>
      </c>
      <c r="F136" s="87">
        <v>0</v>
      </c>
      <c r="G136" s="88"/>
      <c r="H136" s="87">
        <f t="shared" si="1"/>
        <v>0</v>
      </c>
      <c r="I136" s="88"/>
      <c r="J136" s="87">
        <v>0</v>
      </c>
      <c r="O136" s="89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</row>
    <row r="137" spans="2:27" ht="14.25" hidden="1" x14ac:dyDescent="0.2">
      <c r="B137" s="86">
        <v>8115000001</v>
      </c>
      <c r="C137" s="73"/>
      <c r="D137" s="33" t="s">
        <v>504</v>
      </c>
      <c r="F137" s="78">
        <v>0</v>
      </c>
      <c r="H137" s="90">
        <f t="shared" si="1"/>
        <v>0</v>
      </c>
      <c r="J137" s="78">
        <v>0</v>
      </c>
    </row>
    <row r="138" spans="2:27" s="71" customFormat="1" ht="14.25" hidden="1" x14ac:dyDescent="0.2">
      <c r="B138" s="86" t="s">
        <v>505</v>
      </c>
      <c r="C138" s="73"/>
      <c r="D138" s="33" t="s">
        <v>506</v>
      </c>
      <c r="F138" s="87">
        <v>0</v>
      </c>
      <c r="G138" s="88"/>
      <c r="H138" s="87">
        <f t="shared" si="1"/>
        <v>0</v>
      </c>
      <c r="I138" s="88"/>
      <c r="J138" s="87">
        <v>0</v>
      </c>
      <c r="O138" s="89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</row>
    <row r="139" spans="2:27" s="71" customFormat="1" ht="14.25" hidden="1" x14ac:dyDescent="0.2">
      <c r="B139" s="86">
        <v>8150500008</v>
      </c>
      <c r="C139" s="73"/>
      <c r="D139" s="33" t="s">
        <v>507</v>
      </c>
      <c r="F139" s="87">
        <v>0</v>
      </c>
      <c r="G139" s="88"/>
      <c r="H139" s="87">
        <f t="shared" si="1"/>
        <v>0</v>
      </c>
      <c r="I139" s="88"/>
      <c r="J139" s="87">
        <v>0</v>
      </c>
      <c r="O139" s="67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</row>
    <row r="140" spans="2:27" s="71" customFormat="1" ht="14.25" hidden="1" x14ac:dyDescent="0.2">
      <c r="B140" s="86">
        <v>8151000041</v>
      </c>
      <c r="C140" s="73"/>
      <c r="D140" s="33" t="s">
        <v>508</v>
      </c>
      <c r="F140" s="87">
        <v>0</v>
      </c>
      <c r="G140" s="88"/>
      <c r="H140" s="87">
        <f t="shared" si="1"/>
        <v>0</v>
      </c>
      <c r="I140" s="88"/>
      <c r="J140" s="87">
        <v>0</v>
      </c>
      <c r="O140" s="67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</row>
    <row r="141" spans="2:27" s="71" customFormat="1" ht="14.25" hidden="1" x14ac:dyDescent="0.2">
      <c r="B141" s="86">
        <v>8150500009</v>
      </c>
      <c r="C141" s="73"/>
      <c r="D141" s="33" t="s">
        <v>509</v>
      </c>
      <c r="F141" s="87">
        <v>0</v>
      </c>
      <c r="G141" s="88"/>
      <c r="H141" s="87">
        <f t="shared" si="1"/>
        <v>0</v>
      </c>
      <c r="I141" s="88"/>
      <c r="J141" s="87">
        <v>0</v>
      </c>
      <c r="O141" s="67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</row>
    <row r="142" spans="2:27" s="71" customFormat="1" ht="14.25" hidden="1" x14ac:dyDescent="0.2">
      <c r="B142" s="86">
        <v>8150500020</v>
      </c>
      <c r="C142" s="73"/>
      <c r="D142" s="33" t="s">
        <v>510</v>
      </c>
      <c r="F142" s="87">
        <v>0</v>
      </c>
      <c r="G142" s="88"/>
      <c r="H142" s="87">
        <f t="shared" si="1"/>
        <v>0</v>
      </c>
      <c r="I142" s="88"/>
      <c r="J142" s="87">
        <v>0</v>
      </c>
      <c r="O142" s="67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</row>
    <row r="143" spans="2:27" ht="14.25" hidden="1" x14ac:dyDescent="0.2">
      <c r="B143" s="86">
        <v>8152000008</v>
      </c>
      <c r="C143" s="73"/>
      <c r="D143" s="33" t="s">
        <v>511</v>
      </c>
      <c r="F143" s="78">
        <v>0</v>
      </c>
      <c r="H143" s="87">
        <f t="shared" si="1"/>
        <v>0</v>
      </c>
      <c r="J143" s="78">
        <v>0</v>
      </c>
    </row>
    <row r="144" spans="2:27" ht="14.25" hidden="1" x14ac:dyDescent="0.2">
      <c r="B144" s="86">
        <v>8152000027</v>
      </c>
      <c r="C144" s="73"/>
      <c r="D144" s="33" t="s">
        <v>512</v>
      </c>
      <c r="F144" s="78">
        <v>0</v>
      </c>
      <c r="H144" s="87">
        <f t="shared" si="1"/>
        <v>0</v>
      </c>
      <c r="J144" s="78">
        <v>0</v>
      </c>
    </row>
    <row r="145" spans="1:27" ht="14.25" hidden="1" x14ac:dyDescent="0.2">
      <c r="B145" s="86">
        <v>8152002001</v>
      </c>
      <c r="C145" s="73"/>
      <c r="D145" s="33" t="s">
        <v>513</v>
      </c>
      <c r="F145" s="78">
        <v>0</v>
      </c>
      <c r="H145" s="90">
        <f t="shared" si="1"/>
        <v>0</v>
      </c>
      <c r="J145" s="78">
        <v>0</v>
      </c>
    </row>
    <row r="146" spans="1:27" ht="14.25" hidden="1" x14ac:dyDescent="0.2">
      <c r="B146" s="86">
        <v>8153000001</v>
      </c>
      <c r="C146" s="73"/>
      <c r="D146" s="33" t="s">
        <v>514</v>
      </c>
      <c r="F146" s="78">
        <v>0</v>
      </c>
      <c r="H146" s="90">
        <f t="shared" si="1"/>
        <v>0</v>
      </c>
      <c r="J146" s="78">
        <v>0</v>
      </c>
    </row>
    <row r="147" spans="1:27" s="71" customFormat="1" ht="14.25" x14ac:dyDescent="0.2">
      <c r="B147" s="86">
        <v>8176900004</v>
      </c>
      <c r="C147" s="73"/>
      <c r="D147" s="33" t="s">
        <v>515</v>
      </c>
      <c r="F147" s="87">
        <v>0</v>
      </c>
      <c r="G147" s="88"/>
      <c r="H147" s="87">
        <f>J147-F147</f>
        <v>-4425.92</v>
      </c>
      <c r="I147" s="88"/>
      <c r="J147" s="87">
        <v>-4425.92</v>
      </c>
      <c r="O147" s="67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</row>
    <row r="148" spans="1:27" ht="14.25" x14ac:dyDescent="0.2">
      <c r="A148" s="99" t="s">
        <v>486</v>
      </c>
      <c r="B148" s="26">
        <v>1</v>
      </c>
      <c r="C148" s="73" t="s">
        <v>201</v>
      </c>
      <c r="D148" s="33"/>
      <c r="F148" s="105">
        <f>SUM(F122:F147)</f>
        <v>2956263.3</v>
      </c>
      <c r="H148" s="100">
        <f>J148-F148</f>
        <v>841571.30999999959</v>
      </c>
      <c r="J148" s="105">
        <f>SUM(J122:J147)</f>
        <v>3797834.6099999994</v>
      </c>
    </row>
    <row r="149" spans="1:27" ht="14.25" x14ac:dyDescent="0.2">
      <c r="A149" s="99"/>
      <c r="C149" s="73"/>
      <c r="D149" s="33"/>
      <c r="H149" s="90"/>
    </row>
    <row r="150" spans="1:27" ht="14.25" hidden="1" x14ac:dyDescent="0.2">
      <c r="B150" s="86">
        <v>7159010008</v>
      </c>
      <c r="C150" s="73"/>
      <c r="D150" s="33" t="s">
        <v>516</v>
      </c>
      <c r="F150" s="78">
        <v>0</v>
      </c>
      <c r="H150" s="87">
        <f t="shared" si="1"/>
        <v>0</v>
      </c>
      <c r="J150" s="78">
        <v>0</v>
      </c>
    </row>
    <row r="151" spans="1:27" ht="14.25" hidden="1" x14ac:dyDescent="0.2">
      <c r="B151" s="86">
        <v>7159010038</v>
      </c>
      <c r="C151" s="73"/>
      <c r="D151" s="33" t="s">
        <v>517</v>
      </c>
      <c r="F151" s="78">
        <v>0</v>
      </c>
      <c r="H151" s="87">
        <f t="shared" si="1"/>
        <v>0</v>
      </c>
      <c r="J151" s="78">
        <v>0</v>
      </c>
    </row>
    <row r="152" spans="1:27" ht="14.25" hidden="1" x14ac:dyDescent="0.2">
      <c r="B152" s="86">
        <v>7159010029</v>
      </c>
      <c r="C152" s="73"/>
      <c r="D152" s="33" t="s">
        <v>58</v>
      </c>
      <c r="F152" s="78">
        <v>0</v>
      </c>
      <c r="H152" s="87">
        <f t="shared" si="1"/>
        <v>0</v>
      </c>
      <c r="J152" s="78">
        <v>0</v>
      </c>
    </row>
    <row r="153" spans="1:27" ht="14.25" x14ac:dyDescent="0.2">
      <c r="B153" s="86">
        <v>7159010030</v>
      </c>
      <c r="C153" s="73"/>
      <c r="D153" s="33" t="s">
        <v>518</v>
      </c>
      <c r="F153" s="78">
        <v>547847.53</v>
      </c>
      <c r="H153" s="87">
        <f t="shared" si="1"/>
        <v>-255651.65000000002</v>
      </c>
      <c r="J153" s="78">
        <v>292195.88</v>
      </c>
    </row>
    <row r="154" spans="1:27" ht="14.25" x14ac:dyDescent="0.2">
      <c r="B154" s="86">
        <v>7159010031</v>
      </c>
      <c r="C154" s="73"/>
      <c r="D154" s="33" t="s">
        <v>519</v>
      </c>
      <c r="F154" s="78">
        <v>26250.53</v>
      </c>
      <c r="H154" s="87">
        <f t="shared" si="1"/>
        <v>0</v>
      </c>
      <c r="J154" s="78">
        <v>26250.53</v>
      </c>
    </row>
    <row r="155" spans="1:27" ht="14.25" hidden="1" x14ac:dyDescent="0.2">
      <c r="B155" s="86">
        <v>7159010032</v>
      </c>
      <c r="C155" s="73"/>
      <c r="D155" s="33" t="s">
        <v>520</v>
      </c>
      <c r="F155" s="78">
        <v>0</v>
      </c>
      <c r="H155" s="87">
        <f t="shared" si="1"/>
        <v>0</v>
      </c>
      <c r="J155" s="78">
        <v>0</v>
      </c>
    </row>
    <row r="156" spans="1:27" ht="14.25" hidden="1" x14ac:dyDescent="0.2">
      <c r="B156" s="86">
        <v>7159010033</v>
      </c>
      <c r="C156" s="73"/>
      <c r="D156" s="33" t="s">
        <v>521</v>
      </c>
      <c r="F156" s="78">
        <v>0</v>
      </c>
      <c r="H156" s="87">
        <f t="shared" si="1"/>
        <v>0</v>
      </c>
      <c r="J156" s="78">
        <v>0</v>
      </c>
    </row>
    <row r="157" spans="1:27" ht="14.25" hidden="1" x14ac:dyDescent="0.2">
      <c r="B157" s="86" t="s">
        <v>522</v>
      </c>
      <c r="C157" s="73"/>
      <c r="D157" s="33" t="s">
        <v>523</v>
      </c>
      <c r="F157" s="78">
        <v>0</v>
      </c>
      <c r="H157" s="87">
        <f t="shared" si="1"/>
        <v>0</v>
      </c>
      <c r="J157" s="78">
        <v>0</v>
      </c>
    </row>
    <row r="158" spans="1:27" s="71" customFormat="1" ht="14.25" hidden="1" x14ac:dyDescent="0.2">
      <c r="B158" s="86">
        <v>8158010002</v>
      </c>
      <c r="C158" s="73"/>
      <c r="D158" s="33" t="s">
        <v>524</v>
      </c>
      <c r="F158" s="87">
        <v>0</v>
      </c>
      <c r="G158" s="88"/>
      <c r="H158" s="87">
        <f t="shared" si="1"/>
        <v>0</v>
      </c>
      <c r="I158" s="88"/>
      <c r="J158" s="87">
        <v>0</v>
      </c>
      <c r="O158" s="67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</row>
    <row r="159" spans="1:27" s="71" customFormat="1" ht="14.25" hidden="1" x14ac:dyDescent="0.2">
      <c r="B159" s="86">
        <v>8158010003</v>
      </c>
      <c r="C159" s="73"/>
      <c r="D159" s="33" t="s">
        <v>525</v>
      </c>
      <c r="F159" s="87">
        <v>0</v>
      </c>
      <c r="G159" s="88"/>
      <c r="H159" s="87">
        <f t="shared" si="1"/>
        <v>0</v>
      </c>
      <c r="I159" s="88"/>
      <c r="J159" s="87">
        <v>0</v>
      </c>
      <c r="O159" s="67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</row>
    <row r="160" spans="1:27" s="71" customFormat="1" ht="14.25" hidden="1" x14ac:dyDescent="0.2">
      <c r="B160" s="86">
        <v>8158010007</v>
      </c>
      <c r="C160" s="73"/>
      <c r="D160" s="33" t="s">
        <v>526</v>
      </c>
      <c r="F160" s="87">
        <v>0</v>
      </c>
      <c r="G160" s="88"/>
      <c r="H160" s="87">
        <f t="shared" si="1"/>
        <v>0</v>
      </c>
      <c r="I160" s="88"/>
      <c r="J160" s="87">
        <v>0</v>
      </c>
      <c r="O160" s="67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</row>
    <row r="161" spans="1:27" s="71" customFormat="1" ht="14.25" hidden="1" x14ac:dyDescent="0.2">
      <c r="B161" s="86">
        <v>8158010008</v>
      </c>
      <c r="C161" s="73"/>
      <c r="D161" s="33" t="s">
        <v>527</v>
      </c>
      <c r="F161" s="87">
        <v>0</v>
      </c>
      <c r="G161" s="88"/>
      <c r="H161" s="87">
        <f t="shared" si="1"/>
        <v>0</v>
      </c>
      <c r="I161" s="88"/>
      <c r="J161" s="87">
        <v>0</v>
      </c>
      <c r="O161" s="89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</row>
    <row r="162" spans="1:27" s="71" customFormat="1" ht="14.25" hidden="1" x14ac:dyDescent="0.2">
      <c r="B162" s="86">
        <v>8158010032</v>
      </c>
      <c r="C162" s="73"/>
      <c r="D162" s="33" t="s">
        <v>528</v>
      </c>
      <c r="F162" s="87">
        <v>0</v>
      </c>
      <c r="G162" s="88"/>
      <c r="H162" s="87">
        <f t="shared" si="1"/>
        <v>0</v>
      </c>
      <c r="I162" s="88"/>
      <c r="J162" s="87">
        <v>0</v>
      </c>
      <c r="O162" s="89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</row>
    <row r="163" spans="1:27" s="71" customFormat="1" ht="14.25" hidden="1" x14ac:dyDescent="0.2">
      <c r="B163" s="86">
        <v>8158010038</v>
      </c>
      <c r="C163" s="73"/>
      <c r="D163" s="33" t="s">
        <v>517</v>
      </c>
      <c r="F163" s="87">
        <v>0</v>
      </c>
      <c r="G163" s="88"/>
      <c r="H163" s="87">
        <f t="shared" si="1"/>
        <v>0</v>
      </c>
      <c r="I163" s="88"/>
      <c r="J163" s="87">
        <v>0</v>
      </c>
      <c r="O163" s="89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</row>
    <row r="164" spans="1:27" s="71" customFormat="1" ht="14.25" x14ac:dyDescent="0.2">
      <c r="B164" s="86">
        <v>8158010030</v>
      </c>
      <c r="C164" s="73"/>
      <c r="D164" s="33" t="s">
        <v>529</v>
      </c>
      <c r="F164" s="87">
        <v>-15467.19</v>
      </c>
      <c r="G164" s="88"/>
      <c r="H164" s="87">
        <f t="shared" si="1"/>
        <v>6274.3900000000012</v>
      </c>
      <c r="I164" s="88"/>
      <c r="J164" s="87">
        <v>-9192.7999999999993</v>
      </c>
      <c r="O164" s="67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</row>
    <row r="165" spans="1:27" s="71" customFormat="1" ht="14.25" x14ac:dyDescent="0.2">
      <c r="B165" s="86">
        <v>8158010031</v>
      </c>
      <c r="C165" s="73"/>
      <c r="D165" s="33" t="s">
        <v>530</v>
      </c>
      <c r="F165" s="87">
        <v>-40666.639999999999</v>
      </c>
      <c r="G165" s="88"/>
      <c r="H165" s="87">
        <f t="shared" si="1"/>
        <v>-49791.180000000008</v>
      </c>
      <c r="I165" s="88"/>
      <c r="J165" s="87">
        <v>-90457.82</v>
      </c>
      <c r="O165" s="67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</row>
    <row r="166" spans="1:27" s="71" customFormat="1" ht="14.25" hidden="1" x14ac:dyDescent="0.2">
      <c r="B166" s="86">
        <v>8158010109</v>
      </c>
      <c r="C166" s="73"/>
      <c r="D166" s="33" t="s">
        <v>531</v>
      </c>
      <c r="F166" s="87">
        <v>0</v>
      </c>
      <c r="G166" s="88"/>
      <c r="H166" s="87">
        <f t="shared" si="1"/>
        <v>0</v>
      </c>
      <c r="I166" s="88"/>
      <c r="J166" s="87">
        <v>0</v>
      </c>
      <c r="O166" s="67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</row>
    <row r="167" spans="1:27" s="71" customFormat="1" ht="14.25" hidden="1" x14ac:dyDescent="0.2">
      <c r="B167" s="86">
        <v>8158010100</v>
      </c>
      <c r="C167" s="73"/>
      <c r="D167" s="33" t="s">
        <v>532</v>
      </c>
      <c r="F167" s="87">
        <v>0</v>
      </c>
      <c r="G167" s="88"/>
      <c r="H167" s="87">
        <f t="shared" si="1"/>
        <v>0</v>
      </c>
      <c r="I167" s="88"/>
      <c r="J167" s="87">
        <v>0</v>
      </c>
      <c r="O167" s="67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</row>
    <row r="168" spans="1:27" s="71" customFormat="1" ht="14.25" hidden="1" x14ac:dyDescent="0.2">
      <c r="B168" s="86">
        <v>7159010101</v>
      </c>
      <c r="C168" s="73"/>
      <c r="D168" s="33" t="s">
        <v>533</v>
      </c>
      <c r="F168" s="87">
        <v>0</v>
      </c>
      <c r="G168" s="88"/>
      <c r="H168" s="87">
        <f t="shared" si="1"/>
        <v>0</v>
      </c>
      <c r="I168" s="88"/>
      <c r="J168" s="87">
        <v>0</v>
      </c>
      <c r="O168" s="67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</row>
    <row r="169" spans="1:27" s="71" customFormat="1" ht="14.25" hidden="1" x14ac:dyDescent="0.2">
      <c r="B169" s="86">
        <v>8158010101</v>
      </c>
      <c r="C169" s="73"/>
      <c r="D169" s="33" t="s">
        <v>533</v>
      </c>
      <c r="F169" s="90">
        <v>0</v>
      </c>
      <c r="G169" s="88"/>
      <c r="H169" s="87">
        <f>J169-F169</f>
        <v>0</v>
      </c>
      <c r="I169" s="88"/>
      <c r="J169" s="87">
        <v>0</v>
      </c>
      <c r="O169" s="67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</row>
    <row r="170" spans="1:27" s="71" customFormat="1" ht="14.25" x14ac:dyDescent="0.2">
      <c r="A170" s="71" t="s">
        <v>486</v>
      </c>
      <c r="B170" s="106">
        <v>1</v>
      </c>
      <c r="C170" s="73" t="s">
        <v>201</v>
      </c>
      <c r="D170" s="33"/>
      <c r="F170" s="105">
        <f>SUM(F150:F169)</f>
        <v>517964.2300000001</v>
      </c>
      <c r="G170" s="78"/>
      <c r="H170" s="100">
        <f>J170-F170</f>
        <v>-299168.44000000006</v>
      </c>
      <c r="I170" s="78"/>
      <c r="J170" s="105">
        <f>SUM(J150:J169)</f>
        <v>218795.79000000004</v>
      </c>
      <c r="O170" s="67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</row>
    <row r="171" spans="1:27" s="71" customFormat="1" ht="14.25" x14ac:dyDescent="0.2">
      <c r="B171" s="86"/>
      <c r="C171" s="73"/>
      <c r="D171" s="33"/>
      <c r="F171" s="90"/>
      <c r="G171" s="88"/>
      <c r="H171" s="87"/>
      <c r="I171" s="88"/>
      <c r="J171" s="87"/>
      <c r="O171" s="67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</row>
    <row r="172" spans="1:27" s="96" customFormat="1" ht="14.25" x14ac:dyDescent="0.2">
      <c r="A172" s="107" t="s">
        <v>486</v>
      </c>
      <c r="B172" s="108">
        <v>1</v>
      </c>
      <c r="C172" s="73" t="s">
        <v>201</v>
      </c>
      <c r="D172" s="84" t="s">
        <v>534</v>
      </c>
      <c r="F172" s="109">
        <f>F148+F170</f>
        <v>3474227.53</v>
      </c>
      <c r="G172" s="110"/>
      <c r="H172" s="102">
        <f>J172-F172</f>
        <v>542402.86999999965</v>
      </c>
      <c r="I172" s="110"/>
      <c r="J172" s="109">
        <f>J148+J170</f>
        <v>4016630.3999999994</v>
      </c>
      <c r="M172" s="97"/>
      <c r="N172" s="97"/>
      <c r="O172" s="97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</row>
    <row r="173" spans="1:27" s="71" customFormat="1" ht="14.25" x14ac:dyDescent="0.2">
      <c r="B173" s="72"/>
      <c r="C173" s="73"/>
      <c r="D173" s="94"/>
      <c r="F173" s="87"/>
      <c r="G173" s="88"/>
      <c r="H173" s="87"/>
      <c r="I173" s="88"/>
      <c r="J173" s="87"/>
      <c r="O173" s="89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</row>
    <row r="174" spans="1:27" ht="14.25" x14ac:dyDescent="0.2">
      <c r="A174" s="64" t="s">
        <v>386</v>
      </c>
      <c r="B174" s="26">
        <v>1</v>
      </c>
      <c r="C174" s="73" t="s">
        <v>201</v>
      </c>
      <c r="D174" s="104" t="s">
        <v>535</v>
      </c>
      <c r="F174" s="62"/>
      <c r="G174" s="90"/>
      <c r="H174" s="62"/>
      <c r="I174" s="90"/>
      <c r="J174" s="62"/>
    </row>
    <row r="175" spans="1:27" ht="14.25" hidden="1" x14ac:dyDescent="0.2">
      <c r="B175" s="86">
        <v>7154010001</v>
      </c>
      <c r="C175" s="73"/>
      <c r="D175" s="33" t="s">
        <v>536</v>
      </c>
      <c r="F175" s="87">
        <v>0</v>
      </c>
      <c r="G175" s="90"/>
      <c r="H175" s="87">
        <f>J175-F175</f>
        <v>0</v>
      </c>
      <c r="I175" s="90"/>
      <c r="J175" s="87">
        <v>0</v>
      </c>
    </row>
    <row r="176" spans="1:27" ht="14.25" x14ac:dyDescent="0.2">
      <c r="B176" s="86">
        <v>7154015001</v>
      </c>
      <c r="C176" s="73"/>
      <c r="D176" s="33" t="s">
        <v>537</v>
      </c>
      <c r="F176" s="87">
        <v>3026394.69</v>
      </c>
      <c r="G176" s="90"/>
      <c r="H176" s="87">
        <f t="shared" ref="H176:H210" si="2">J176-F176</f>
        <v>332290.7200000002</v>
      </c>
      <c r="I176" s="90"/>
      <c r="J176" s="87">
        <v>3358685.41</v>
      </c>
    </row>
    <row r="177" spans="2:27" ht="14.25" hidden="1" x14ac:dyDescent="0.2">
      <c r="B177" s="86" t="s">
        <v>538</v>
      </c>
      <c r="C177" s="73"/>
      <c r="D177" s="33" t="s">
        <v>539</v>
      </c>
      <c r="F177" s="87">
        <v>0</v>
      </c>
      <c r="G177" s="90"/>
      <c r="H177" s="87">
        <f t="shared" si="2"/>
        <v>0</v>
      </c>
      <c r="I177" s="90"/>
      <c r="J177" s="87">
        <v>0</v>
      </c>
    </row>
    <row r="178" spans="2:27" ht="14.25" hidden="1" x14ac:dyDescent="0.2">
      <c r="B178" s="86" t="s">
        <v>540</v>
      </c>
      <c r="C178" s="73"/>
      <c r="D178" s="33" t="s">
        <v>541</v>
      </c>
      <c r="F178" s="87">
        <v>0</v>
      </c>
      <c r="G178" s="90"/>
      <c r="H178" s="87">
        <f t="shared" si="2"/>
        <v>0</v>
      </c>
      <c r="I178" s="90"/>
      <c r="J178" s="87">
        <v>0</v>
      </c>
    </row>
    <row r="179" spans="2:27" ht="14.25" hidden="1" x14ac:dyDescent="0.2">
      <c r="B179" s="86">
        <v>8154040001</v>
      </c>
      <c r="C179" s="73"/>
      <c r="D179" s="33" t="s">
        <v>542</v>
      </c>
      <c r="F179" s="87">
        <v>0</v>
      </c>
      <c r="G179" s="90"/>
      <c r="H179" s="87">
        <f t="shared" si="2"/>
        <v>0</v>
      </c>
      <c r="I179" s="90"/>
      <c r="J179" s="87">
        <v>0</v>
      </c>
    </row>
    <row r="180" spans="2:27" ht="14.25" hidden="1" x14ac:dyDescent="0.2">
      <c r="B180" s="86">
        <v>7151000009</v>
      </c>
      <c r="C180" s="73"/>
      <c r="D180" s="33" t="s">
        <v>543</v>
      </c>
      <c r="F180" s="87">
        <v>0</v>
      </c>
      <c r="G180" s="90"/>
      <c r="H180" s="87">
        <f t="shared" si="2"/>
        <v>0</v>
      </c>
      <c r="I180" s="90"/>
      <c r="J180" s="87">
        <v>0</v>
      </c>
    </row>
    <row r="181" spans="2:27" ht="14.25" hidden="1" x14ac:dyDescent="0.2">
      <c r="B181" s="86">
        <v>7154001001</v>
      </c>
      <c r="C181" s="73"/>
      <c r="D181" s="33" t="s">
        <v>544</v>
      </c>
      <c r="F181" s="87">
        <v>0</v>
      </c>
      <c r="G181" s="90"/>
      <c r="H181" s="87">
        <f t="shared" si="2"/>
        <v>0</v>
      </c>
      <c r="I181" s="90"/>
      <c r="J181" s="87">
        <v>0</v>
      </c>
    </row>
    <row r="182" spans="2:27" ht="14.25" hidden="1" x14ac:dyDescent="0.2">
      <c r="B182" s="86">
        <v>7141010002</v>
      </c>
      <c r="C182" s="73"/>
      <c r="D182" s="33" t="s">
        <v>544</v>
      </c>
      <c r="F182" s="87">
        <v>0</v>
      </c>
      <c r="G182" s="90"/>
      <c r="H182" s="87">
        <f t="shared" si="2"/>
        <v>0</v>
      </c>
      <c r="I182" s="90"/>
      <c r="J182" s="87">
        <v>0</v>
      </c>
    </row>
    <row r="183" spans="2:27" ht="14.25" hidden="1" x14ac:dyDescent="0.2">
      <c r="B183" s="86" t="s">
        <v>545</v>
      </c>
      <c r="C183" s="73"/>
      <c r="D183" s="33" t="s">
        <v>546</v>
      </c>
      <c r="F183" s="87">
        <v>0</v>
      </c>
      <c r="G183" s="90"/>
      <c r="H183" s="87">
        <f t="shared" si="2"/>
        <v>0</v>
      </c>
      <c r="I183" s="90"/>
      <c r="J183" s="87">
        <v>0</v>
      </c>
    </row>
    <row r="184" spans="2:27" ht="14.25" hidden="1" x14ac:dyDescent="0.2">
      <c r="B184" s="86" t="s">
        <v>547</v>
      </c>
      <c r="C184" s="73"/>
      <c r="D184" s="33" t="s">
        <v>548</v>
      </c>
      <c r="F184" s="87">
        <v>0</v>
      </c>
      <c r="G184" s="90"/>
      <c r="H184" s="87">
        <f t="shared" si="2"/>
        <v>0</v>
      </c>
      <c r="I184" s="90"/>
      <c r="J184" s="87">
        <v>0</v>
      </c>
    </row>
    <row r="185" spans="2:27" s="71" customFormat="1" ht="14.25" x14ac:dyDescent="0.2">
      <c r="B185" s="86">
        <v>8176900003</v>
      </c>
      <c r="C185" s="73"/>
      <c r="D185" s="33" t="s">
        <v>549</v>
      </c>
      <c r="F185" s="87">
        <v>-567282.4</v>
      </c>
      <c r="G185" s="88"/>
      <c r="H185" s="87">
        <f t="shared" si="2"/>
        <v>-27899.760000000009</v>
      </c>
      <c r="I185" s="88"/>
      <c r="J185" s="87">
        <v>-595182.16</v>
      </c>
      <c r="O185" s="67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</row>
    <row r="186" spans="2:27" s="71" customFormat="1" ht="14.25" hidden="1" x14ac:dyDescent="0.2">
      <c r="B186" s="86">
        <v>8183099005</v>
      </c>
      <c r="C186" s="73"/>
      <c r="D186" s="33" t="s">
        <v>550</v>
      </c>
      <c r="F186" s="87">
        <v>0</v>
      </c>
      <c r="G186" s="88"/>
      <c r="H186" s="87">
        <f t="shared" si="2"/>
        <v>0</v>
      </c>
      <c r="I186" s="88"/>
      <c r="J186" s="87">
        <v>0</v>
      </c>
      <c r="O186" s="67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</row>
    <row r="187" spans="2:27" ht="14.25" hidden="1" x14ac:dyDescent="0.2">
      <c r="B187" s="86">
        <v>7151000007</v>
      </c>
      <c r="C187" s="73"/>
      <c r="D187" s="33" t="s">
        <v>551</v>
      </c>
      <c r="E187" s="71"/>
      <c r="F187" s="87">
        <v>0</v>
      </c>
      <c r="G187" s="90"/>
      <c r="H187" s="87">
        <f t="shared" si="2"/>
        <v>0</v>
      </c>
      <c r="I187" s="90"/>
      <c r="J187" s="87">
        <v>0</v>
      </c>
    </row>
    <row r="188" spans="2:27" ht="14.25" hidden="1" x14ac:dyDescent="0.2">
      <c r="B188" s="86">
        <v>7151000031</v>
      </c>
      <c r="C188" s="73"/>
      <c r="D188" s="33" t="s">
        <v>552</v>
      </c>
      <c r="F188" s="87">
        <v>0</v>
      </c>
      <c r="G188" s="90"/>
      <c r="H188" s="87">
        <f t="shared" si="2"/>
        <v>0</v>
      </c>
      <c r="I188" s="90"/>
      <c r="J188" s="87">
        <v>0</v>
      </c>
    </row>
    <row r="189" spans="2:27" ht="14.25" hidden="1" x14ac:dyDescent="0.2">
      <c r="B189" s="86">
        <v>7151000033</v>
      </c>
      <c r="C189" s="73"/>
      <c r="D189" s="33" t="s">
        <v>553</v>
      </c>
      <c r="F189" s="87">
        <v>0</v>
      </c>
      <c r="G189" s="90"/>
      <c r="H189" s="87">
        <f t="shared" si="2"/>
        <v>0</v>
      </c>
      <c r="I189" s="90"/>
      <c r="J189" s="87">
        <v>0</v>
      </c>
    </row>
    <row r="190" spans="2:27" s="71" customFormat="1" ht="14.25" hidden="1" x14ac:dyDescent="0.2">
      <c r="B190" s="86">
        <v>7151000002</v>
      </c>
      <c r="C190" s="73"/>
      <c r="D190" s="33" t="s">
        <v>554</v>
      </c>
      <c r="F190" s="87">
        <v>0</v>
      </c>
      <c r="G190" s="88"/>
      <c r="H190" s="87">
        <f t="shared" si="2"/>
        <v>0</v>
      </c>
      <c r="I190" s="88"/>
      <c r="J190" s="87">
        <v>0</v>
      </c>
      <c r="O190" s="89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</row>
    <row r="191" spans="2:27" s="71" customFormat="1" ht="14.25" hidden="1" x14ac:dyDescent="0.2">
      <c r="B191" s="86">
        <v>7159010002</v>
      </c>
      <c r="C191" s="73"/>
      <c r="D191" s="33" t="s">
        <v>555</v>
      </c>
      <c r="F191" s="87">
        <v>0</v>
      </c>
      <c r="G191" s="88"/>
      <c r="H191" s="87">
        <f t="shared" si="2"/>
        <v>0</v>
      </c>
      <c r="I191" s="88"/>
      <c r="J191" s="87">
        <v>0</v>
      </c>
      <c r="O191" s="89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</row>
    <row r="192" spans="2:27" s="71" customFormat="1" ht="14.25" hidden="1" x14ac:dyDescent="0.2">
      <c r="B192" s="86">
        <v>7159010009</v>
      </c>
      <c r="C192" s="73"/>
      <c r="D192" s="33" t="s">
        <v>556</v>
      </c>
      <c r="F192" s="87">
        <v>0</v>
      </c>
      <c r="G192" s="88"/>
      <c r="H192" s="87">
        <f t="shared" si="2"/>
        <v>0</v>
      </c>
      <c r="I192" s="88"/>
      <c r="J192" s="87">
        <v>0</v>
      </c>
      <c r="O192" s="89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</row>
    <row r="193" spans="2:27" s="71" customFormat="1" ht="14.25" hidden="1" x14ac:dyDescent="0.2">
      <c r="B193" s="86">
        <v>7151000003</v>
      </c>
      <c r="C193" s="73"/>
      <c r="D193" s="33" t="s">
        <v>557</v>
      </c>
      <c r="F193" s="87">
        <v>0</v>
      </c>
      <c r="G193" s="88"/>
      <c r="H193" s="87">
        <f t="shared" si="2"/>
        <v>0</v>
      </c>
      <c r="I193" s="88"/>
      <c r="J193" s="87">
        <v>0</v>
      </c>
      <c r="O193" s="89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spans="2:27" s="71" customFormat="1" ht="14.25" hidden="1" x14ac:dyDescent="0.2">
      <c r="B194" s="86">
        <v>7151000004</v>
      </c>
      <c r="C194" s="73"/>
      <c r="D194" s="33" t="s">
        <v>558</v>
      </c>
      <c r="F194" s="87">
        <v>0</v>
      </c>
      <c r="G194" s="88"/>
      <c r="H194" s="87">
        <f t="shared" si="2"/>
        <v>0</v>
      </c>
      <c r="I194" s="88"/>
      <c r="J194" s="87">
        <v>0</v>
      </c>
      <c r="O194" s="89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</row>
    <row r="195" spans="2:27" s="71" customFormat="1" ht="14.25" hidden="1" x14ac:dyDescent="0.2">
      <c r="B195" s="86">
        <v>7151000021</v>
      </c>
      <c r="C195" s="73"/>
      <c r="D195" s="33" t="s">
        <v>559</v>
      </c>
      <c r="F195" s="87">
        <v>0</v>
      </c>
      <c r="G195" s="88"/>
      <c r="H195" s="87">
        <f t="shared" si="2"/>
        <v>0</v>
      </c>
      <c r="I195" s="88"/>
      <c r="J195" s="87">
        <v>0</v>
      </c>
      <c r="O195" s="89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</row>
    <row r="196" spans="2:27" s="71" customFormat="1" ht="14.25" hidden="1" x14ac:dyDescent="0.2">
      <c r="B196" s="86">
        <v>7151000040</v>
      </c>
      <c r="C196" s="73"/>
      <c r="D196" s="33" t="s">
        <v>560</v>
      </c>
      <c r="F196" s="87">
        <v>0</v>
      </c>
      <c r="G196" s="88"/>
      <c r="H196" s="87">
        <f t="shared" si="2"/>
        <v>0</v>
      </c>
      <c r="I196" s="88"/>
      <c r="J196" s="87">
        <v>0</v>
      </c>
      <c r="O196" s="89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</row>
    <row r="197" spans="2:27" s="71" customFormat="1" ht="14.25" hidden="1" x14ac:dyDescent="0.2">
      <c r="B197" s="86">
        <v>7157500002</v>
      </c>
      <c r="C197" s="73"/>
      <c r="D197" s="33" t="s">
        <v>561</v>
      </c>
      <c r="F197" s="87">
        <v>0</v>
      </c>
      <c r="G197" s="88"/>
      <c r="H197" s="87">
        <f t="shared" si="2"/>
        <v>0</v>
      </c>
      <c r="I197" s="88"/>
      <c r="J197" s="87">
        <v>0</v>
      </c>
      <c r="O197" s="89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</row>
    <row r="198" spans="2:27" s="71" customFormat="1" ht="14.25" hidden="1" x14ac:dyDescent="0.2">
      <c r="B198" s="86">
        <v>7157500003</v>
      </c>
      <c r="C198" s="73"/>
      <c r="D198" s="33" t="s">
        <v>562</v>
      </c>
      <c r="F198" s="87">
        <v>0</v>
      </c>
      <c r="G198" s="88"/>
      <c r="H198" s="87">
        <f t="shared" si="2"/>
        <v>0</v>
      </c>
      <c r="I198" s="88"/>
      <c r="J198" s="87">
        <v>0</v>
      </c>
      <c r="O198" s="89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</row>
    <row r="199" spans="2:27" s="71" customFormat="1" ht="14.25" hidden="1" x14ac:dyDescent="0.2">
      <c r="B199" s="86">
        <v>7157500007</v>
      </c>
      <c r="C199" s="73"/>
      <c r="D199" s="33" t="s">
        <v>563</v>
      </c>
      <c r="F199" s="87">
        <v>0</v>
      </c>
      <c r="G199" s="88"/>
      <c r="H199" s="87">
        <f t="shared" si="2"/>
        <v>0</v>
      </c>
      <c r="I199" s="88"/>
      <c r="J199" s="87">
        <v>0</v>
      </c>
      <c r="O199" s="89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</row>
    <row r="200" spans="2:27" s="71" customFormat="1" ht="14.25" hidden="1" x14ac:dyDescent="0.2">
      <c r="B200" s="86">
        <v>8150500002</v>
      </c>
      <c r="C200" s="73"/>
      <c r="D200" s="33" t="s">
        <v>564</v>
      </c>
      <c r="F200" s="87">
        <v>0</v>
      </c>
      <c r="G200" s="88"/>
      <c r="H200" s="87">
        <f t="shared" si="2"/>
        <v>0</v>
      </c>
      <c r="I200" s="88"/>
      <c r="J200" s="87">
        <v>0</v>
      </c>
      <c r="O200" s="67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</row>
    <row r="201" spans="2:27" s="71" customFormat="1" ht="14.25" hidden="1" x14ac:dyDescent="0.2">
      <c r="B201" s="86">
        <v>8150500003</v>
      </c>
      <c r="C201" s="73"/>
      <c r="D201" s="33" t="s">
        <v>565</v>
      </c>
      <c r="F201" s="87">
        <v>0</v>
      </c>
      <c r="G201" s="88"/>
      <c r="H201" s="87">
        <f t="shared" si="2"/>
        <v>0</v>
      </c>
      <c r="I201" s="88"/>
      <c r="J201" s="87">
        <v>0</v>
      </c>
      <c r="O201" s="67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</row>
    <row r="202" spans="2:27" s="71" customFormat="1" ht="14.25" hidden="1" x14ac:dyDescent="0.2">
      <c r="B202" s="86">
        <v>8150500007</v>
      </c>
      <c r="C202" s="73"/>
      <c r="D202" s="33" t="s">
        <v>566</v>
      </c>
      <c r="F202" s="87">
        <v>0</v>
      </c>
      <c r="G202" s="88"/>
      <c r="H202" s="87">
        <f t="shared" si="2"/>
        <v>0</v>
      </c>
      <c r="I202" s="88"/>
      <c r="J202" s="87">
        <v>0</v>
      </c>
      <c r="O202" s="67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</row>
    <row r="203" spans="2:27" ht="14.25" hidden="1" x14ac:dyDescent="0.2">
      <c r="B203" s="86">
        <v>8152000002</v>
      </c>
      <c r="C203" s="73"/>
      <c r="D203" s="33" t="s">
        <v>567</v>
      </c>
      <c r="F203" s="78">
        <v>0</v>
      </c>
      <c r="H203" s="87">
        <f t="shared" si="2"/>
        <v>0</v>
      </c>
      <c r="J203" s="78">
        <v>0</v>
      </c>
    </row>
    <row r="204" spans="2:27" ht="14.25" hidden="1" x14ac:dyDescent="0.2">
      <c r="B204" s="86">
        <v>8152000003</v>
      </c>
      <c r="C204" s="73"/>
      <c r="D204" s="33" t="s">
        <v>568</v>
      </c>
      <c r="F204" s="78">
        <v>0</v>
      </c>
      <c r="H204" s="87">
        <f t="shared" si="2"/>
        <v>0</v>
      </c>
      <c r="J204" s="78">
        <v>0</v>
      </c>
    </row>
    <row r="205" spans="2:27" ht="14.25" hidden="1" x14ac:dyDescent="0.2">
      <c r="B205" s="86">
        <v>8152000007</v>
      </c>
      <c r="C205" s="73"/>
      <c r="D205" s="33" t="s">
        <v>569</v>
      </c>
      <c r="F205" s="78">
        <v>0</v>
      </c>
      <c r="H205" s="87">
        <f t="shared" si="2"/>
        <v>0</v>
      </c>
      <c r="J205" s="78">
        <v>0</v>
      </c>
    </row>
    <row r="206" spans="2:27" ht="14.25" hidden="1" x14ac:dyDescent="0.2">
      <c r="B206" s="86">
        <v>8158010009</v>
      </c>
      <c r="C206" s="73"/>
      <c r="D206" s="33" t="s">
        <v>556</v>
      </c>
      <c r="F206" s="78">
        <v>0</v>
      </c>
      <c r="H206" s="87">
        <f t="shared" si="2"/>
        <v>0</v>
      </c>
      <c r="J206" s="78">
        <v>0</v>
      </c>
    </row>
    <row r="207" spans="2:27" s="71" customFormat="1" ht="14.25" hidden="1" x14ac:dyDescent="0.2">
      <c r="B207" s="86">
        <v>7158031007</v>
      </c>
      <c r="C207" s="73"/>
      <c r="D207" s="33" t="s">
        <v>570</v>
      </c>
      <c r="F207" s="87">
        <v>0</v>
      </c>
      <c r="G207" s="88"/>
      <c r="H207" s="87">
        <f t="shared" si="2"/>
        <v>0</v>
      </c>
      <c r="I207" s="88"/>
      <c r="J207" s="87">
        <v>0</v>
      </c>
      <c r="O207" s="89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</row>
    <row r="208" spans="2:27" s="71" customFormat="1" ht="14.25" hidden="1" x14ac:dyDescent="0.2">
      <c r="B208" s="86">
        <v>8155031007</v>
      </c>
      <c r="C208" s="73"/>
      <c r="D208" s="33" t="s">
        <v>571</v>
      </c>
      <c r="F208" s="87">
        <v>0</v>
      </c>
      <c r="G208" s="88"/>
      <c r="H208" s="87">
        <f t="shared" si="2"/>
        <v>0</v>
      </c>
      <c r="I208" s="88"/>
      <c r="J208" s="87">
        <v>0</v>
      </c>
      <c r="O208" s="67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</row>
    <row r="209" spans="1:27" s="71" customFormat="1" ht="14.25" hidden="1" x14ac:dyDescent="0.2">
      <c r="B209" s="86">
        <v>8175400007</v>
      </c>
      <c r="C209" s="73"/>
      <c r="D209" s="33" t="s">
        <v>572</v>
      </c>
      <c r="F209" s="87">
        <v>0</v>
      </c>
      <c r="G209" s="88"/>
      <c r="H209" s="87">
        <f t="shared" si="2"/>
        <v>0</v>
      </c>
      <c r="I209" s="88"/>
      <c r="J209" s="87">
        <v>0</v>
      </c>
      <c r="O209" s="67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</row>
    <row r="210" spans="1:27" s="71" customFormat="1" ht="14.25" hidden="1" x14ac:dyDescent="0.2">
      <c r="B210" s="86">
        <v>7158031008</v>
      </c>
      <c r="C210" s="73"/>
      <c r="D210" s="33" t="s">
        <v>573</v>
      </c>
      <c r="F210" s="87">
        <v>0</v>
      </c>
      <c r="G210" s="88"/>
      <c r="H210" s="87">
        <f t="shared" si="2"/>
        <v>0</v>
      </c>
      <c r="I210" s="88"/>
      <c r="J210" s="87">
        <v>0</v>
      </c>
      <c r="O210" s="67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</row>
    <row r="211" spans="1:27" s="71" customFormat="1" ht="14.25" x14ac:dyDescent="0.2">
      <c r="A211" s="111" t="s">
        <v>486</v>
      </c>
      <c r="B211" s="72">
        <v>1</v>
      </c>
      <c r="C211" s="73" t="s">
        <v>201</v>
      </c>
      <c r="D211" s="89"/>
      <c r="F211" s="112">
        <f>SUM(F175:F210)</f>
        <v>2459112.29</v>
      </c>
      <c r="G211" s="80"/>
      <c r="H211" s="112">
        <f>SUM(H175:H210)</f>
        <v>304390.9600000002</v>
      </c>
      <c r="I211" s="80"/>
      <c r="J211" s="112">
        <f>SUM(J175:J210)</f>
        <v>2763503.25</v>
      </c>
      <c r="O211" s="67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</row>
    <row r="212" spans="1:27" s="71" customFormat="1" ht="14.25" x14ac:dyDescent="0.2">
      <c r="A212" s="111" t="s">
        <v>386</v>
      </c>
      <c r="B212" s="72">
        <v>1</v>
      </c>
      <c r="C212" s="73" t="s">
        <v>201</v>
      </c>
      <c r="D212" s="104" t="s">
        <v>574</v>
      </c>
      <c r="F212" s="90"/>
      <c r="G212" s="88"/>
      <c r="H212" s="90"/>
      <c r="I212" s="88"/>
      <c r="J212" s="90"/>
      <c r="O212" s="67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</row>
    <row r="213" spans="1:27" s="71" customFormat="1" ht="14.25" hidden="1" x14ac:dyDescent="0.2">
      <c r="B213" s="86">
        <v>7199900101</v>
      </c>
      <c r="C213" s="73"/>
      <c r="D213" s="33" t="s">
        <v>575</v>
      </c>
      <c r="F213" s="87">
        <v>0</v>
      </c>
      <c r="G213" s="88"/>
      <c r="H213" s="87">
        <f t="shared" ref="H213:H276" si="3">J213-F213</f>
        <v>0</v>
      </c>
      <c r="I213" s="88"/>
      <c r="J213" s="87">
        <v>0</v>
      </c>
      <c r="O213" s="89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</row>
    <row r="214" spans="1:27" s="71" customFormat="1" ht="14.25" hidden="1" x14ac:dyDescent="0.2">
      <c r="B214" s="86">
        <v>7199900107</v>
      </c>
      <c r="C214" s="73"/>
      <c r="D214" s="33" t="s">
        <v>576</v>
      </c>
      <c r="F214" s="87">
        <v>0</v>
      </c>
      <c r="G214" s="88"/>
      <c r="H214" s="87">
        <f t="shared" si="3"/>
        <v>0</v>
      </c>
      <c r="I214" s="88"/>
      <c r="J214" s="87">
        <v>0</v>
      </c>
      <c r="O214" s="89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</row>
    <row r="215" spans="1:27" s="71" customFormat="1" ht="14.25" x14ac:dyDescent="0.2">
      <c r="B215" s="86">
        <v>7199900108</v>
      </c>
      <c r="C215" s="73"/>
      <c r="D215" s="33" t="s">
        <v>577</v>
      </c>
      <c r="F215" s="87">
        <v>3802.46</v>
      </c>
      <c r="G215" s="88"/>
      <c r="H215" s="87">
        <f t="shared" si="3"/>
        <v>509.60999999999967</v>
      </c>
      <c r="I215" s="88"/>
      <c r="J215" s="87">
        <v>4312.07</v>
      </c>
      <c r="O215" s="89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</row>
    <row r="216" spans="1:27" s="71" customFormat="1" ht="14.25" hidden="1" x14ac:dyDescent="0.2">
      <c r="B216" s="86">
        <v>8199900004</v>
      </c>
      <c r="C216" s="73"/>
      <c r="D216" s="33" t="s">
        <v>578</v>
      </c>
      <c r="F216" s="87">
        <v>0</v>
      </c>
      <c r="G216" s="88"/>
      <c r="H216" s="87">
        <f>J216-F216</f>
        <v>0</v>
      </c>
      <c r="I216" s="88"/>
      <c r="J216" s="87">
        <v>0</v>
      </c>
      <c r="O216" s="67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</row>
    <row r="217" spans="1:27" s="71" customFormat="1" ht="14.25" hidden="1" x14ac:dyDescent="0.2">
      <c r="B217" s="86">
        <v>7199900111</v>
      </c>
      <c r="C217" s="73"/>
      <c r="D217" s="33" t="s">
        <v>579</v>
      </c>
      <c r="F217" s="87">
        <v>0</v>
      </c>
      <c r="G217" s="88"/>
      <c r="H217" s="87">
        <f t="shared" si="3"/>
        <v>0</v>
      </c>
      <c r="I217" s="88"/>
      <c r="J217" s="87">
        <v>0</v>
      </c>
      <c r="O217" s="89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</row>
    <row r="218" spans="1:27" s="71" customFormat="1" ht="14.25" hidden="1" x14ac:dyDescent="0.2">
      <c r="B218" s="86">
        <v>7199900112</v>
      </c>
      <c r="C218" s="73"/>
      <c r="D218" s="33" t="s">
        <v>580</v>
      </c>
      <c r="F218" s="87">
        <v>0</v>
      </c>
      <c r="G218" s="88"/>
      <c r="H218" s="87">
        <f t="shared" si="3"/>
        <v>0</v>
      </c>
      <c r="I218" s="88"/>
      <c r="J218" s="87">
        <v>0</v>
      </c>
      <c r="O218" s="89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</row>
    <row r="219" spans="1:27" s="71" customFormat="1" ht="14.25" hidden="1" x14ac:dyDescent="0.2">
      <c r="B219" s="86">
        <v>7199900114</v>
      </c>
      <c r="C219" s="73"/>
      <c r="D219" s="33" t="s">
        <v>581</v>
      </c>
      <c r="F219" s="90">
        <v>0</v>
      </c>
      <c r="G219" s="88"/>
      <c r="H219" s="90">
        <f t="shared" si="3"/>
        <v>0</v>
      </c>
      <c r="I219" s="88"/>
      <c r="J219" s="87">
        <v>0</v>
      </c>
      <c r="O219" s="89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</row>
    <row r="220" spans="1:27" s="71" customFormat="1" ht="14.25" hidden="1" x14ac:dyDescent="0.2">
      <c r="B220" s="86">
        <v>7199900999</v>
      </c>
      <c r="C220" s="73"/>
      <c r="D220" s="33" t="s">
        <v>582</v>
      </c>
      <c r="F220" s="87">
        <v>0</v>
      </c>
      <c r="G220" s="88"/>
      <c r="H220" s="87">
        <f t="shared" si="3"/>
        <v>0</v>
      </c>
      <c r="I220" s="88"/>
      <c r="J220" s="87">
        <v>0</v>
      </c>
      <c r="O220" s="67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</row>
    <row r="221" spans="1:27" ht="14.25" x14ac:dyDescent="0.2">
      <c r="B221" s="86">
        <v>8176300014</v>
      </c>
      <c r="C221" s="73"/>
      <c r="D221" s="33" t="s">
        <v>260</v>
      </c>
      <c r="E221" s="71"/>
      <c r="F221" s="87">
        <v>-101444.65</v>
      </c>
      <c r="G221" s="88"/>
      <c r="H221" s="90">
        <f>J221-F221</f>
        <v>0</v>
      </c>
      <c r="J221" s="78">
        <v>-101444.65</v>
      </c>
    </row>
    <row r="222" spans="1:27" s="71" customFormat="1" ht="14.25" hidden="1" x14ac:dyDescent="0.2">
      <c r="B222" s="86">
        <v>8170600001</v>
      </c>
      <c r="C222" s="73"/>
      <c r="D222" s="33" t="s">
        <v>583</v>
      </c>
      <c r="F222" s="87">
        <v>0</v>
      </c>
      <c r="G222" s="88"/>
      <c r="H222" s="87">
        <f t="shared" si="3"/>
        <v>0</v>
      </c>
      <c r="I222" s="88"/>
      <c r="J222" s="87">
        <v>0</v>
      </c>
      <c r="O222" s="67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</row>
    <row r="223" spans="1:27" s="71" customFormat="1" ht="14.25" hidden="1" x14ac:dyDescent="0.2">
      <c r="B223" s="86">
        <v>8171200001</v>
      </c>
      <c r="C223" s="73"/>
      <c r="D223" s="33" t="s">
        <v>584</v>
      </c>
      <c r="F223" s="87">
        <v>0</v>
      </c>
      <c r="G223" s="88"/>
      <c r="H223" s="87">
        <f t="shared" si="3"/>
        <v>0</v>
      </c>
      <c r="I223" s="88"/>
      <c r="J223" s="87">
        <v>0</v>
      </c>
      <c r="O223" s="67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</row>
    <row r="224" spans="1:27" s="71" customFormat="1" ht="14.25" x14ac:dyDescent="0.2">
      <c r="B224" s="86">
        <v>8171200002</v>
      </c>
      <c r="C224" s="73"/>
      <c r="D224" s="33" t="s">
        <v>585</v>
      </c>
      <c r="F224" s="87">
        <v>-3494.86</v>
      </c>
      <c r="G224" s="88"/>
      <c r="H224" s="87">
        <f t="shared" si="3"/>
        <v>0</v>
      </c>
      <c r="I224" s="88"/>
      <c r="J224" s="87">
        <v>-3494.86</v>
      </c>
      <c r="O224" s="67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</row>
    <row r="225" spans="2:27" s="71" customFormat="1" ht="14.25" hidden="1" x14ac:dyDescent="0.2">
      <c r="B225" s="86">
        <v>8174500001</v>
      </c>
      <c r="C225" s="73"/>
      <c r="D225" s="33" t="s">
        <v>586</v>
      </c>
      <c r="F225" s="87">
        <v>0</v>
      </c>
      <c r="G225" s="88"/>
      <c r="H225" s="87">
        <f t="shared" si="3"/>
        <v>0</v>
      </c>
      <c r="I225" s="88"/>
      <c r="J225" s="87">
        <v>0</v>
      </c>
      <c r="O225" s="67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</row>
    <row r="226" spans="2:27" s="71" customFormat="1" ht="14.25" hidden="1" x14ac:dyDescent="0.2">
      <c r="B226" s="86">
        <v>8171200003</v>
      </c>
      <c r="C226" s="73"/>
      <c r="D226" s="33" t="s">
        <v>587</v>
      </c>
      <c r="F226" s="87">
        <v>0</v>
      </c>
      <c r="G226" s="88"/>
      <c r="H226" s="87">
        <f t="shared" si="3"/>
        <v>0</v>
      </c>
      <c r="I226" s="88"/>
      <c r="J226" s="87">
        <v>0</v>
      </c>
      <c r="O226" s="67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</row>
    <row r="227" spans="2:27" s="71" customFormat="1" ht="14.25" hidden="1" x14ac:dyDescent="0.2">
      <c r="B227" s="86">
        <v>8171200004</v>
      </c>
      <c r="C227" s="73"/>
      <c r="D227" s="33" t="s">
        <v>588</v>
      </c>
      <c r="F227" s="87">
        <v>0</v>
      </c>
      <c r="G227" s="88"/>
      <c r="H227" s="87">
        <f t="shared" si="3"/>
        <v>0</v>
      </c>
      <c r="I227" s="88"/>
      <c r="J227" s="87">
        <v>0</v>
      </c>
      <c r="O227" s="67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</row>
    <row r="228" spans="2:27" s="71" customFormat="1" ht="14.25" hidden="1" x14ac:dyDescent="0.2">
      <c r="B228" s="86">
        <v>8171200005</v>
      </c>
      <c r="C228" s="73"/>
      <c r="D228" s="33" t="s">
        <v>589</v>
      </c>
      <c r="F228" s="87">
        <v>0</v>
      </c>
      <c r="G228" s="88"/>
      <c r="H228" s="87">
        <f t="shared" si="3"/>
        <v>0</v>
      </c>
      <c r="I228" s="88"/>
      <c r="J228" s="87">
        <v>0</v>
      </c>
      <c r="O228" s="67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</row>
    <row r="229" spans="2:27" s="71" customFormat="1" ht="14.25" hidden="1" x14ac:dyDescent="0.2">
      <c r="B229" s="86">
        <v>8173000001</v>
      </c>
      <c r="C229" s="73"/>
      <c r="D229" s="33" t="s">
        <v>590</v>
      </c>
      <c r="F229" s="87">
        <v>0</v>
      </c>
      <c r="G229" s="88"/>
      <c r="H229" s="87">
        <f t="shared" si="3"/>
        <v>0</v>
      </c>
      <c r="I229" s="88"/>
      <c r="J229" s="87">
        <v>0</v>
      </c>
      <c r="O229" s="67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</row>
    <row r="230" spans="2:27" s="71" customFormat="1" ht="14.25" hidden="1" x14ac:dyDescent="0.2">
      <c r="B230" s="86">
        <v>8174800001</v>
      </c>
      <c r="C230" s="73"/>
      <c r="D230" s="33" t="s">
        <v>591</v>
      </c>
      <c r="F230" s="87">
        <v>0</v>
      </c>
      <c r="G230" s="88"/>
      <c r="H230" s="87">
        <f t="shared" si="3"/>
        <v>0</v>
      </c>
      <c r="I230" s="88"/>
      <c r="J230" s="87">
        <v>0</v>
      </c>
      <c r="O230" s="67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</row>
    <row r="231" spans="2:27" s="71" customFormat="1" ht="14.25" hidden="1" x14ac:dyDescent="0.2">
      <c r="B231" s="86">
        <v>8175100001</v>
      </c>
      <c r="C231" s="73"/>
      <c r="D231" s="33" t="s">
        <v>592</v>
      </c>
      <c r="F231" s="87">
        <v>0</v>
      </c>
      <c r="G231" s="88"/>
      <c r="H231" s="87">
        <f t="shared" si="3"/>
        <v>0</v>
      </c>
      <c r="I231" s="88"/>
      <c r="J231" s="87">
        <v>0</v>
      </c>
      <c r="O231" s="67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</row>
    <row r="232" spans="2:27" s="71" customFormat="1" ht="14.25" hidden="1" x14ac:dyDescent="0.2">
      <c r="B232" s="86">
        <v>8175400002</v>
      </c>
      <c r="C232" s="73"/>
      <c r="D232" s="33" t="s">
        <v>593</v>
      </c>
      <c r="F232" s="87">
        <v>0</v>
      </c>
      <c r="G232" s="88"/>
      <c r="H232" s="87">
        <f t="shared" si="3"/>
        <v>0</v>
      </c>
      <c r="I232" s="88"/>
      <c r="J232" s="87">
        <v>0</v>
      </c>
      <c r="O232" s="67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spans="2:27" s="71" customFormat="1" ht="14.25" hidden="1" x14ac:dyDescent="0.2">
      <c r="B233" s="86">
        <v>8175400003</v>
      </c>
      <c r="C233" s="73"/>
      <c r="D233" s="33" t="s">
        <v>594</v>
      </c>
      <c r="F233" s="87">
        <v>0</v>
      </c>
      <c r="G233" s="88"/>
      <c r="H233" s="87">
        <f t="shared" si="3"/>
        <v>0</v>
      </c>
      <c r="I233" s="88"/>
      <c r="J233" s="87">
        <v>0</v>
      </c>
      <c r="O233" s="67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</row>
    <row r="234" spans="2:27" s="71" customFormat="1" ht="14.25" hidden="1" x14ac:dyDescent="0.2">
      <c r="B234" s="86">
        <v>8175400008</v>
      </c>
      <c r="C234" s="73"/>
      <c r="D234" s="33" t="s">
        <v>595</v>
      </c>
      <c r="F234" s="87">
        <v>0</v>
      </c>
      <c r="G234" s="88"/>
      <c r="H234" s="87">
        <f t="shared" si="3"/>
        <v>0</v>
      </c>
      <c r="I234" s="88"/>
      <c r="J234" s="87">
        <v>0</v>
      </c>
      <c r="O234" s="67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</row>
    <row r="235" spans="2:27" s="71" customFormat="1" ht="14.25" hidden="1" x14ac:dyDescent="0.2">
      <c r="B235" s="86">
        <v>8175400012</v>
      </c>
      <c r="C235" s="73"/>
      <c r="D235" s="33" t="s">
        <v>596</v>
      </c>
      <c r="F235" s="87">
        <v>0</v>
      </c>
      <c r="G235" s="88"/>
      <c r="H235" s="87">
        <f t="shared" si="3"/>
        <v>0</v>
      </c>
      <c r="I235" s="88"/>
      <c r="J235" s="87">
        <v>0</v>
      </c>
      <c r="O235" s="67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</row>
    <row r="236" spans="2:27" s="71" customFormat="1" ht="14.25" x14ac:dyDescent="0.2">
      <c r="B236" s="86">
        <v>8175400014</v>
      </c>
      <c r="C236" s="73"/>
      <c r="D236" s="33" t="s">
        <v>597</v>
      </c>
      <c r="F236" s="87">
        <v>-3502.5</v>
      </c>
      <c r="G236" s="88"/>
      <c r="H236" s="87">
        <f t="shared" si="3"/>
        <v>-545</v>
      </c>
      <c r="I236" s="88"/>
      <c r="J236" s="87">
        <v>-4047.5</v>
      </c>
      <c r="O236" s="67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</row>
    <row r="237" spans="2:27" s="71" customFormat="1" ht="14.25" hidden="1" x14ac:dyDescent="0.2">
      <c r="B237" s="86">
        <v>8175400016</v>
      </c>
      <c r="C237" s="73"/>
      <c r="D237" s="33" t="s">
        <v>598</v>
      </c>
      <c r="F237" s="87">
        <v>0</v>
      </c>
      <c r="G237" s="88"/>
      <c r="H237" s="87">
        <f t="shared" si="3"/>
        <v>0</v>
      </c>
      <c r="I237" s="88"/>
      <c r="J237" s="87">
        <v>0</v>
      </c>
      <c r="O237" s="67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</row>
    <row r="238" spans="2:27" s="71" customFormat="1" ht="14.25" hidden="1" x14ac:dyDescent="0.2">
      <c r="B238" s="86">
        <v>8175400017</v>
      </c>
      <c r="C238" s="73"/>
      <c r="D238" s="33" t="s">
        <v>599</v>
      </c>
      <c r="F238" s="87">
        <v>0</v>
      </c>
      <c r="G238" s="88"/>
      <c r="H238" s="87">
        <f t="shared" si="3"/>
        <v>0</v>
      </c>
      <c r="I238" s="88"/>
      <c r="J238" s="87">
        <v>0</v>
      </c>
      <c r="O238" s="67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</row>
    <row r="239" spans="2:27" s="71" customFormat="1" ht="14.25" x14ac:dyDescent="0.2">
      <c r="B239" s="86">
        <v>8175400018</v>
      </c>
      <c r="C239" s="73"/>
      <c r="D239" s="33" t="s">
        <v>600</v>
      </c>
      <c r="F239" s="87">
        <v>-6107.98</v>
      </c>
      <c r="G239" s="88"/>
      <c r="H239" s="87">
        <f t="shared" si="3"/>
        <v>-945.38000000000011</v>
      </c>
      <c r="I239" s="88"/>
      <c r="J239" s="87">
        <v>-7053.36</v>
      </c>
      <c r="O239" s="67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</row>
    <row r="240" spans="2:27" s="71" customFormat="1" ht="14.25" x14ac:dyDescent="0.2">
      <c r="B240" s="86">
        <v>8175400019</v>
      </c>
      <c r="C240" s="73"/>
      <c r="D240" s="33" t="s">
        <v>601</v>
      </c>
      <c r="F240" s="87">
        <v>-2424.33</v>
      </c>
      <c r="G240" s="88"/>
      <c r="H240" s="87">
        <f t="shared" si="3"/>
        <v>-278.55000000000018</v>
      </c>
      <c r="I240" s="88"/>
      <c r="J240" s="87">
        <v>-2702.88</v>
      </c>
      <c r="O240" s="67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</row>
    <row r="241" spans="2:27" s="71" customFormat="1" ht="14.25" x14ac:dyDescent="0.2">
      <c r="B241" s="86">
        <v>8175400020</v>
      </c>
      <c r="C241" s="73"/>
      <c r="D241" s="33" t="s">
        <v>602</v>
      </c>
      <c r="F241" s="87">
        <v>-166.1</v>
      </c>
      <c r="G241" s="88"/>
      <c r="H241" s="87">
        <f t="shared" si="3"/>
        <v>-120.39000000000001</v>
      </c>
      <c r="I241" s="88"/>
      <c r="J241" s="87">
        <v>-286.49</v>
      </c>
      <c r="O241" s="67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</row>
    <row r="242" spans="2:27" s="71" customFormat="1" ht="14.25" hidden="1" x14ac:dyDescent="0.2">
      <c r="B242" s="86">
        <v>8175400021</v>
      </c>
      <c r="C242" s="73"/>
      <c r="D242" s="33" t="s">
        <v>603</v>
      </c>
      <c r="F242" s="87">
        <v>0</v>
      </c>
      <c r="G242" s="88"/>
      <c r="H242" s="87">
        <f t="shared" si="3"/>
        <v>0</v>
      </c>
      <c r="I242" s="88"/>
      <c r="J242" s="87">
        <v>0</v>
      </c>
      <c r="O242" s="67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spans="2:27" s="71" customFormat="1" ht="14.25" x14ac:dyDescent="0.2">
      <c r="B243" s="86">
        <v>8175400006</v>
      </c>
      <c r="C243" s="73"/>
      <c r="D243" s="33" t="s">
        <v>604</v>
      </c>
      <c r="F243" s="87">
        <v>-2.2799999999999998</v>
      </c>
      <c r="G243" s="88"/>
      <c r="H243" s="87">
        <f t="shared" si="3"/>
        <v>0</v>
      </c>
      <c r="I243" s="88"/>
      <c r="J243" s="87">
        <v>-2.2799999999999998</v>
      </c>
      <c r="O243" s="67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</row>
    <row r="244" spans="2:27" s="71" customFormat="1" ht="14.25" hidden="1" x14ac:dyDescent="0.2">
      <c r="B244" s="86">
        <v>8175400023</v>
      </c>
      <c r="C244" s="73"/>
      <c r="D244" s="33" t="s">
        <v>605</v>
      </c>
      <c r="F244" s="87">
        <v>0</v>
      </c>
      <c r="G244" s="88"/>
      <c r="H244" s="87">
        <f t="shared" si="3"/>
        <v>0</v>
      </c>
      <c r="I244" s="88"/>
      <c r="J244" s="87">
        <v>0</v>
      </c>
      <c r="O244" s="67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</row>
    <row r="245" spans="2:27" s="71" customFormat="1" ht="14.25" hidden="1" x14ac:dyDescent="0.2">
      <c r="B245" s="86">
        <v>8175400024</v>
      </c>
      <c r="C245" s="73"/>
      <c r="D245" s="33" t="s">
        <v>606</v>
      </c>
      <c r="F245" s="87">
        <v>0</v>
      </c>
      <c r="G245" s="88"/>
      <c r="H245" s="87">
        <f t="shared" si="3"/>
        <v>0</v>
      </c>
      <c r="I245" s="88"/>
      <c r="J245" s="87">
        <v>0</v>
      </c>
      <c r="O245" s="67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</row>
    <row r="246" spans="2:27" s="71" customFormat="1" ht="14.25" hidden="1" x14ac:dyDescent="0.2">
      <c r="B246" s="86">
        <v>8175400025</v>
      </c>
      <c r="C246" s="73"/>
      <c r="D246" s="33" t="s">
        <v>607</v>
      </c>
      <c r="F246" s="87">
        <v>0</v>
      </c>
      <c r="G246" s="88"/>
      <c r="H246" s="87">
        <f t="shared" si="3"/>
        <v>0</v>
      </c>
      <c r="I246" s="88"/>
      <c r="J246" s="87">
        <v>0</v>
      </c>
      <c r="O246" s="67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</row>
    <row r="247" spans="2:27" s="71" customFormat="1" ht="14.25" hidden="1" x14ac:dyDescent="0.2">
      <c r="B247" s="86">
        <v>8175400026</v>
      </c>
      <c r="C247" s="73"/>
      <c r="D247" s="33" t="s">
        <v>608</v>
      </c>
      <c r="F247" s="87">
        <v>0</v>
      </c>
      <c r="G247" s="88"/>
      <c r="H247" s="87">
        <f t="shared" si="3"/>
        <v>0</v>
      </c>
      <c r="I247" s="88"/>
      <c r="J247" s="87">
        <v>0</v>
      </c>
      <c r="O247" s="67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</row>
    <row r="248" spans="2:27" s="71" customFormat="1" ht="14.25" x14ac:dyDescent="0.2">
      <c r="B248" s="86">
        <v>8175400027</v>
      </c>
      <c r="C248" s="73"/>
      <c r="D248" s="33" t="s">
        <v>609</v>
      </c>
      <c r="F248" s="87">
        <v>-186210.64</v>
      </c>
      <c r="G248" s="88"/>
      <c r="H248" s="87">
        <f t="shared" si="3"/>
        <v>-26601.51999999999</v>
      </c>
      <c r="I248" s="88"/>
      <c r="J248" s="87">
        <v>-212812.16</v>
      </c>
      <c r="O248" s="67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</row>
    <row r="249" spans="2:27" s="71" customFormat="1" ht="14.25" x14ac:dyDescent="0.2">
      <c r="B249" s="86">
        <v>8175700001</v>
      </c>
      <c r="C249" s="73"/>
      <c r="D249" s="33" t="s">
        <v>610</v>
      </c>
      <c r="F249" s="87">
        <v>-113.78</v>
      </c>
      <c r="G249" s="88"/>
      <c r="H249" s="87">
        <f t="shared" si="3"/>
        <v>0</v>
      </c>
      <c r="I249" s="88"/>
      <c r="J249" s="87">
        <v>-113.78</v>
      </c>
      <c r="O249" s="67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</row>
    <row r="250" spans="2:27" s="71" customFormat="1" ht="14.25" hidden="1" x14ac:dyDescent="0.2">
      <c r="B250" s="86">
        <v>8175700004</v>
      </c>
      <c r="C250" s="73"/>
      <c r="D250" s="33" t="s">
        <v>611</v>
      </c>
      <c r="F250" s="87">
        <v>0</v>
      </c>
      <c r="G250" s="88"/>
      <c r="H250" s="87">
        <f t="shared" si="3"/>
        <v>0</v>
      </c>
      <c r="I250" s="88"/>
      <c r="J250" s="87">
        <v>0</v>
      </c>
      <c r="O250" s="67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</row>
    <row r="251" spans="2:27" s="71" customFormat="1" ht="14.25" hidden="1" x14ac:dyDescent="0.2">
      <c r="B251" s="86">
        <v>8175700005</v>
      </c>
      <c r="C251" s="73"/>
      <c r="D251" s="33" t="s">
        <v>612</v>
      </c>
      <c r="F251" s="87">
        <v>0</v>
      </c>
      <c r="G251" s="88"/>
      <c r="H251" s="87">
        <f t="shared" si="3"/>
        <v>0</v>
      </c>
      <c r="I251" s="88"/>
      <c r="J251" s="87">
        <v>0</v>
      </c>
      <c r="O251" s="67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</row>
    <row r="252" spans="2:27" s="71" customFormat="1" ht="14.25" hidden="1" x14ac:dyDescent="0.2">
      <c r="B252" s="86">
        <v>8175700006</v>
      </c>
      <c r="C252" s="73"/>
      <c r="D252" s="33" t="s">
        <v>613</v>
      </c>
      <c r="F252" s="87">
        <v>0</v>
      </c>
      <c r="G252" s="88"/>
      <c r="H252" s="87">
        <f t="shared" si="3"/>
        <v>0</v>
      </c>
      <c r="I252" s="88"/>
      <c r="J252" s="87">
        <v>0</v>
      </c>
      <c r="O252" s="67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</row>
    <row r="253" spans="2:27" s="71" customFormat="1" ht="14.25" hidden="1" x14ac:dyDescent="0.2">
      <c r="B253" s="86">
        <v>8176300001</v>
      </c>
      <c r="C253" s="73"/>
      <c r="D253" s="33" t="s">
        <v>614</v>
      </c>
      <c r="F253" s="87">
        <v>0</v>
      </c>
      <c r="G253" s="88"/>
      <c r="H253" s="87">
        <f t="shared" si="3"/>
        <v>0</v>
      </c>
      <c r="I253" s="88"/>
      <c r="J253" s="87">
        <v>0</v>
      </c>
      <c r="O253" s="67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spans="2:27" s="71" customFormat="1" ht="14.25" x14ac:dyDescent="0.2">
      <c r="B254" s="86">
        <v>8176300002</v>
      </c>
      <c r="C254" s="73"/>
      <c r="D254" s="33" t="s">
        <v>615</v>
      </c>
      <c r="F254" s="87">
        <v>-52333.3</v>
      </c>
      <c r="G254" s="88"/>
      <c r="H254" s="87">
        <f t="shared" si="3"/>
        <v>-7333.3299999999945</v>
      </c>
      <c r="I254" s="88"/>
      <c r="J254" s="87">
        <v>-59666.63</v>
      </c>
      <c r="O254" s="67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</row>
    <row r="255" spans="2:27" s="71" customFormat="1" ht="14.25" hidden="1" x14ac:dyDescent="0.2">
      <c r="B255" s="86">
        <v>8176300003</v>
      </c>
      <c r="C255" s="73"/>
      <c r="D255" s="33" t="s">
        <v>616</v>
      </c>
      <c r="F255" s="87">
        <v>0</v>
      </c>
      <c r="G255" s="88"/>
      <c r="H255" s="87">
        <f t="shared" si="3"/>
        <v>0</v>
      </c>
      <c r="I255" s="88"/>
      <c r="J255" s="87">
        <v>0</v>
      </c>
      <c r="O255" s="67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</row>
    <row r="256" spans="2:27" s="71" customFormat="1" ht="14.25" x14ac:dyDescent="0.2">
      <c r="B256" s="86">
        <v>8176300004</v>
      </c>
      <c r="C256" s="73"/>
      <c r="D256" s="33" t="s">
        <v>617</v>
      </c>
      <c r="F256" s="87">
        <v>-40629.61</v>
      </c>
      <c r="G256" s="88"/>
      <c r="H256" s="87">
        <f t="shared" si="3"/>
        <v>0</v>
      </c>
      <c r="I256" s="88"/>
      <c r="J256" s="87">
        <v>-40629.61</v>
      </c>
      <c r="O256" s="67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</row>
    <row r="257" spans="2:27" s="71" customFormat="1" ht="14.25" hidden="1" x14ac:dyDescent="0.2">
      <c r="B257" s="86">
        <v>8176300005</v>
      </c>
      <c r="C257" s="73"/>
      <c r="D257" s="33" t="s">
        <v>618</v>
      </c>
      <c r="F257" s="87">
        <v>0</v>
      </c>
      <c r="G257" s="88"/>
      <c r="H257" s="87">
        <f t="shared" si="3"/>
        <v>0</v>
      </c>
      <c r="I257" s="88"/>
      <c r="J257" s="87">
        <v>0</v>
      </c>
      <c r="O257" s="67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</row>
    <row r="258" spans="2:27" s="71" customFormat="1" ht="14.25" x14ac:dyDescent="0.2">
      <c r="B258" s="86">
        <v>8176300006</v>
      </c>
      <c r="C258" s="73"/>
      <c r="D258" s="33" t="s">
        <v>619</v>
      </c>
      <c r="F258" s="87">
        <v>-70416.69</v>
      </c>
      <c r="G258" s="88"/>
      <c r="H258" s="87">
        <f t="shared" si="3"/>
        <v>-5416.6699999999983</v>
      </c>
      <c r="I258" s="88"/>
      <c r="J258" s="87">
        <v>-75833.36</v>
      </c>
      <c r="O258" s="67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</row>
    <row r="259" spans="2:27" s="71" customFormat="1" ht="14.25" hidden="1" x14ac:dyDescent="0.2">
      <c r="B259" s="86">
        <v>8176300007</v>
      </c>
      <c r="C259" s="73"/>
      <c r="D259" s="33" t="s">
        <v>620</v>
      </c>
      <c r="F259" s="87">
        <v>0</v>
      </c>
      <c r="G259" s="88"/>
      <c r="H259" s="87">
        <f t="shared" si="3"/>
        <v>0</v>
      </c>
      <c r="I259" s="88"/>
      <c r="J259" s="87">
        <v>0</v>
      </c>
      <c r="O259" s="67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</row>
    <row r="260" spans="2:27" s="71" customFormat="1" ht="14.25" x14ac:dyDescent="0.2">
      <c r="B260" s="86">
        <v>8176300008</v>
      </c>
      <c r="C260" s="73"/>
      <c r="D260" s="33" t="s">
        <v>621</v>
      </c>
      <c r="F260" s="87">
        <v>-76753.56</v>
      </c>
      <c r="G260" s="88"/>
      <c r="H260" s="87">
        <f t="shared" si="3"/>
        <v>0</v>
      </c>
      <c r="I260" s="88"/>
      <c r="J260" s="87">
        <v>-76753.56</v>
      </c>
      <c r="O260" s="67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</row>
    <row r="261" spans="2:27" s="71" customFormat="1" ht="14.25" hidden="1" x14ac:dyDescent="0.2">
      <c r="B261" s="86">
        <v>8179900015</v>
      </c>
      <c r="C261" s="73"/>
      <c r="D261" s="33" t="s">
        <v>622</v>
      </c>
      <c r="F261" s="87">
        <v>0</v>
      </c>
      <c r="G261" s="88"/>
      <c r="H261" s="87">
        <f>J261-F261</f>
        <v>0</v>
      </c>
      <c r="I261" s="88"/>
      <c r="J261" s="87">
        <v>0</v>
      </c>
      <c r="O261" s="67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</row>
    <row r="262" spans="2:27" s="71" customFormat="1" ht="14.25" hidden="1" x14ac:dyDescent="0.2">
      <c r="B262" s="86">
        <v>8176300010</v>
      </c>
      <c r="C262" s="73"/>
      <c r="D262" s="33" t="s">
        <v>623</v>
      </c>
      <c r="F262" s="87">
        <v>0</v>
      </c>
      <c r="G262" s="88"/>
      <c r="H262" s="87">
        <f t="shared" si="3"/>
        <v>0</v>
      </c>
      <c r="I262" s="88"/>
      <c r="J262" s="87">
        <v>0</v>
      </c>
      <c r="O262" s="67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</row>
    <row r="263" spans="2:27" s="71" customFormat="1" ht="14.25" hidden="1" x14ac:dyDescent="0.2">
      <c r="B263" s="86">
        <v>8176300011</v>
      </c>
      <c r="C263" s="73"/>
      <c r="D263" s="33" t="s">
        <v>624</v>
      </c>
      <c r="F263" s="87">
        <v>0</v>
      </c>
      <c r="G263" s="88"/>
      <c r="H263" s="87">
        <f t="shared" si="3"/>
        <v>0</v>
      </c>
      <c r="I263" s="88"/>
      <c r="J263" s="87">
        <v>0</v>
      </c>
      <c r="O263" s="67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</row>
    <row r="264" spans="2:27" s="71" customFormat="1" ht="14.25" hidden="1" x14ac:dyDescent="0.2">
      <c r="B264" s="86">
        <v>8176300012</v>
      </c>
      <c r="C264" s="73"/>
      <c r="D264" s="33" t="s">
        <v>625</v>
      </c>
      <c r="F264" s="87">
        <v>0</v>
      </c>
      <c r="G264" s="88"/>
      <c r="H264" s="87">
        <f t="shared" si="3"/>
        <v>0</v>
      </c>
      <c r="I264" s="88"/>
      <c r="J264" s="87">
        <v>0</v>
      </c>
      <c r="O264" s="67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</row>
    <row r="265" spans="2:27" s="71" customFormat="1" ht="14.25" hidden="1" x14ac:dyDescent="0.2">
      <c r="B265" s="86">
        <v>8176600001</v>
      </c>
      <c r="C265" s="73"/>
      <c r="D265" s="33" t="s">
        <v>626</v>
      </c>
      <c r="F265" s="87">
        <v>0</v>
      </c>
      <c r="G265" s="88"/>
      <c r="H265" s="87">
        <f t="shared" si="3"/>
        <v>0</v>
      </c>
      <c r="I265" s="88"/>
      <c r="J265" s="87">
        <v>0</v>
      </c>
      <c r="O265" s="67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</row>
    <row r="266" spans="2:27" s="71" customFormat="1" ht="14.25" hidden="1" x14ac:dyDescent="0.2">
      <c r="B266" s="86">
        <v>8176600002</v>
      </c>
      <c r="C266" s="73"/>
      <c r="D266" s="33" t="s">
        <v>627</v>
      </c>
      <c r="F266" s="87">
        <v>0</v>
      </c>
      <c r="G266" s="88"/>
      <c r="H266" s="87">
        <f t="shared" si="3"/>
        <v>0</v>
      </c>
      <c r="I266" s="88"/>
      <c r="J266" s="87">
        <v>0</v>
      </c>
      <c r="O266" s="67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</row>
    <row r="267" spans="2:27" s="71" customFormat="1" ht="14.25" hidden="1" x14ac:dyDescent="0.2">
      <c r="B267" s="86">
        <v>8176900002</v>
      </c>
      <c r="C267" s="73"/>
      <c r="D267" s="33" t="s">
        <v>628</v>
      </c>
      <c r="F267" s="87">
        <v>0</v>
      </c>
      <c r="G267" s="88"/>
      <c r="H267" s="87">
        <f t="shared" si="3"/>
        <v>0</v>
      </c>
      <c r="I267" s="88"/>
      <c r="J267" s="87">
        <v>0</v>
      </c>
      <c r="O267" s="67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</row>
    <row r="268" spans="2:27" s="71" customFormat="1" ht="14.25" x14ac:dyDescent="0.2">
      <c r="B268" s="86">
        <v>8178105001</v>
      </c>
      <c r="C268" s="73"/>
      <c r="D268" s="33" t="s">
        <v>629</v>
      </c>
      <c r="F268" s="87">
        <v>-3650443.82</v>
      </c>
      <c r="G268" s="88"/>
      <c r="H268" s="87">
        <f t="shared" si="3"/>
        <v>-539083.14000000013</v>
      </c>
      <c r="I268" s="88"/>
      <c r="J268" s="87">
        <v>-4189526.96</v>
      </c>
      <c r="O268" s="67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</row>
    <row r="269" spans="2:27" s="71" customFormat="1" ht="14.25" hidden="1" x14ac:dyDescent="0.2">
      <c r="B269" s="86">
        <v>8178110001</v>
      </c>
      <c r="C269" s="73"/>
      <c r="D269" s="33" t="s">
        <v>630</v>
      </c>
      <c r="F269" s="87">
        <v>0</v>
      </c>
      <c r="G269" s="88"/>
      <c r="H269" s="87">
        <f t="shared" si="3"/>
        <v>0</v>
      </c>
      <c r="I269" s="88"/>
      <c r="J269" s="87">
        <v>0</v>
      </c>
      <c r="O269" s="67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</row>
    <row r="270" spans="2:27" s="71" customFormat="1" ht="14.25" hidden="1" x14ac:dyDescent="0.2">
      <c r="B270" s="86">
        <v>8178115001</v>
      </c>
      <c r="C270" s="73"/>
      <c r="D270" s="33" t="s">
        <v>631</v>
      </c>
      <c r="F270" s="87">
        <v>0</v>
      </c>
      <c r="G270" s="88"/>
      <c r="H270" s="87">
        <f t="shared" si="3"/>
        <v>0</v>
      </c>
      <c r="I270" s="88"/>
      <c r="J270" s="87">
        <v>0</v>
      </c>
      <c r="O270" s="67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</row>
    <row r="271" spans="2:27" s="71" customFormat="1" ht="14.25" hidden="1" x14ac:dyDescent="0.2">
      <c r="B271" s="86">
        <v>8178200001</v>
      </c>
      <c r="C271" s="73"/>
      <c r="D271" s="33" t="s">
        <v>632</v>
      </c>
      <c r="F271" s="87">
        <v>0</v>
      </c>
      <c r="G271" s="88"/>
      <c r="H271" s="87">
        <f t="shared" si="3"/>
        <v>0</v>
      </c>
      <c r="I271" s="88"/>
      <c r="J271" s="87">
        <v>0</v>
      </c>
      <c r="O271" s="67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</row>
    <row r="272" spans="2:27" s="71" customFormat="1" ht="14.25" hidden="1" x14ac:dyDescent="0.2">
      <c r="B272" s="86">
        <v>8179900001</v>
      </c>
      <c r="C272" s="73"/>
      <c r="D272" s="33" t="s">
        <v>633</v>
      </c>
      <c r="F272" s="87">
        <v>0</v>
      </c>
      <c r="G272" s="88"/>
      <c r="H272" s="87">
        <f t="shared" si="3"/>
        <v>0</v>
      </c>
      <c r="I272" s="88"/>
      <c r="J272" s="87">
        <v>0</v>
      </c>
      <c r="O272" s="67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</row>
    <row r="273" spans="1:27" s="71" customFormat="1" ht="14.25" x14ac:dyDescent="0.2">
      <c r="B273" s="86">
        <v>8179900002</v>
      </c>
      <c r="C273" s="73"/>
      <c r="D273" s="33" t="s">
        <v>634</v>
      </c>
      <c r="F273" s="87">
        <v>-26021.81</v>
      </c>
      <c r="G273" s="88"/>
      <c r="H273" s="87">
        <f t="shared" si="3"/>
        <v>0</v>
      </c>
      <c r="I273" s="88"/>
      <c r="J273" s="87">
        <v>-26021.81</v>
      </c>
      <c r="O273" s="67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</row>
    <row r="274" spans="1:27" s="71" customFormat="1" ht="14.25" hidden="1" x14ac:dyDescent="0.2">
      <c r="B274" s="86">
        <v>8179900003</v>
      </c>
      <c r="C274" s="73"/>
      <c r="D274" s="33" t="s">
        <v>635</v>
      </c>
      <c r="F274" s="87">
        <v>0</v>
      </c>
      <c r="G274" s="88"/>
      <c r="H274" s="87">
        <f t="shared" si="3"/>
        <v>0</v>
      </c>
      <c r="I274" s="88"/>
      <c r="J274" s="87">
        <v>0</v>
      </c>
      <c r="O274" s="67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</row>
    <row r="275" spans="1:27" s="71" customFormat="1" ht="14.25" x14ac:dyDescent="0.2">
      <c r="B275" s="86">
        <v>8179900004</v>
      </c>
      <c r="C275" s="73"/>
      <c r="D275" s="33" t="s">
        <v>636</v>
      </c>
      <c r="F275" s="87">
        <v>-27432.21</v>
      </c>
      <c r="G275" s="88"/>
      <c r="H275" s="87">
        <f t="shared" si="3"/>
        <v>-3373.1100000000006</v>
      </c>
      <c r="I275" s="88"/>
      <c r="J275" s="87">
        <v>-30805.32</v>
      </c>
      <c r="O275" s="67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</row>
    <row r="276" spans="1:27" s="71" customFormat="1" ht="14.25" hidden="1" x14ac:dyDescent="0.2">
      <c r="B276" s="86">
        <v>8179900005</v>
      </c>
      <c r="C276" s="73"/>
      <c r="D276" s="33" t="s">
        <v>637</v>
      </c>
      <c r="F276" s="87">
        <v>0</v>
      </c>
      <c r="G276" s="88"/>
      <c r="H276" s="87">
        <f t="shared" si="3"/>
        <v>0</v>
      </c>
      <c r="I276" s="88"/>
      <c r="J276" s="87">
        <v>0</v>
      </c>
      <c r="O276" s="67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</row>
    <row r="277" spans="1:27" s="71" customFormat="1" ht="14.25" hidden="1" x14ac:dyDescent="0.2">
      <c r="B277" s="86">
        <v>8179900007</v>
      </c>
      <c r="C277" s="73"/>
      <c r="D277" s="33" t="s">
        <v>638</v>
      </c>
      <c r="F277" s="87">
        <v>0</v>
      </c>
      <c r="G277" s="88"/>
      <c r="H277" s="87">
        <f t="shared" ref="H277:H291" si="4">J277-F277</f>
        <v>0</v>
      </c>
      <c r="I277" s="88"/>
      <c r="J277" s="87">
        <v>0</v>
      </c>
      <c r="O277" s="67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</row>
    <row r="278" spans="1:27" s="71" customFormat="1" ht="14.25" hidden="1" x14ac:dyDescent="0.2">
      <c r="B278" s="86">
        <v>8179900009</v>
      </c>
      <c r="C278" s="73"/>
      <c r="D278" s="33" t="s">
        <v>589</v>
      </c>
      <c r="F278" s="87">
        <v>0</v>
      </c>
      <c r="G278" s="88"/>
      <c r="H278" s="87">
        <f t="shared" si="4"/>
        <v>0</v>
      </c>
      <c r="I278" s="88"/>
      <c r="J278" s="87">
        <v>0</v>
      </c>
      <c r="O278" s="67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</row>
    <row r="279" spans="1:27" s="71" customFormat="1" ht="14.25" hidden="1" x14ac:dyDescent="0.2">
      <c r="B279" s="86">
        <v>8179900010</v>
      </c>
      <c r="C279" s="73"/>
      <c r="D279" s="33" t="s">
        <v>639</v>
      </c>
      <c r="F279" s="87">
        <v>0</v>
      </c>
      <c r="G279" s="88"/>
      <c r="H279" s="87">
        <f t="shared" si="4"/>
        <v>0</v>
      </c>
      <c r="I279" s="88"/>
      <c r="J279" s="87">
        <v>0</v>
      </c>
      <c r="O279" s="67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</row>
    <row r="280" spans="1:27" s="71" customFormat="1" ht="14.25" x14ac:dyDescent="0.2">
      <c r="B280" s="86">
        <v>8179900020</v>
      </c>
      <c r="C280" s="73"/>
      <c r="D280" s="33" t="s">
        <v>640</v>
      </c>
      <c r="F280" s="87">
        <v>-958762.47</v>
      </c>
      <c r="G280" s="88"/>
      <c r="H280" s="87">
        <f t="shared" si="4"/>
        <v>0</v>
      </c>
      <c r="I280" s="88"/>
      <c r="J280" s="87">
        <v>-958762.47</v>
      </c>
      <c r="O280" s="67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</row>
    <row r="281" spans="1:27" s="71" customFormat="1" ht="14.25" hidden="1" x14ac:dyDescent="0.2">
      <c r="B281" s="86">
        <v>8199800001</v>
      </c>
      <c r="C281" s="73"/>
      <c r="D281" s="33" t="s">
        <v>641</v>
      </c>
      <c r="F281" s="90">
        <v>0</v>
      </c>
      <c r="G281" s="88"/>
      <c r="H281" s="87">
        <f>J281-F281</f>
        <v>0</v>
      </c>
      <c r="I281" s="88"/>
      <c r="J281" s="87">
        <v>0</v>
      </c>
      <c r="O281" s="67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</row>
    <row r="282" spans="1:27" s="71" customFormat="1" ht="14.25" hidden="1" x14ac:dyDescent="0.2">
      <c r="B282" s="86">
        <v>8199800002</v>
      </c>
      <c r="C282" s="73"/>
      <c r="D282" s="33" t="s">
        <v>642</v>
      </c>
      <c r="F282" s="90">
        <v>0</v>
      </c>
      <c r="G282" s="88"/>
      <c r="H282" s="87">
        <f>J282-F282</f>
        <v>0</v>
      </c>
      <c r="I282" s="88"/>
      <c r="J282" s="87">
        <v>0</v>
      </c>
      <c r="O282" s="67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</row>
    <row r="283" spans="1:27" s="71" customFormat="1" ht="14.25" hidden="1" x14ac:dyDescent="0.2">
      <c r="B283" s="86">
        <v>8199900007</v>
      </c>
      <c r="C283" s="73"/>
      <c r="D283" s="33" t="s">
        <v>643</v>
      </c>
      <c r="F283" s="87">
        <v>0</v>
      </c>
      <c r="G283" s="88"/>
      <c r="H283" s="87">
        <f>J283-F283</f>
        <v>0</v>
      </c>
      <c r="I283" s="88"/>
      <c r="J283" s="87">
        <v>0</v>
      </c>
      <c r="O283" s="67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</row>
    <row r="284" spans="1:27" s="71" customFormat="1" ht="14.25" hidden="1" x14ac:dyDescent="0.2">
      <c r="B284" s="86">
        <v>8199900101</v>
      </c>
      <c r="C284" s="73"/>
      <c r="D284" s="33" t="s">
        <v>644</v>
      </c>
      <c r="F284" s="87">
        <v>0</v>
      </c>
      <c r="G284" s="88"/>
      <c r="H284" s="87">
        <f>J284-F284</f>
        <v>0</v>
      </c>
      <c r="I284" s="88"/>
      <c r="J284" s="87">
        <v>0</v>
      </c>
      <c r="O284" s="67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</row>
    <row r="285" spans="1:27" s="71" customFormat="1" ht="14.25" hidden="1" x14ac:dyDescent="0.2">
      <c r="B285" s="86">
        <v>8179900999</v>
      </c>
      <c r="C285" s="73"/>
      <c r="D285" s="33" t="s">
        <v>645</v>
      </c>
      <c r="F285" s="90">
        <v>0</v>
      </c>
      <c r="G285" s="88"/>
      <c r="H285" s="90">
        <f t="shared" si="4"/>
        <v>0</v>
      </c>
      <c r="I285" s="88"/>
      <c r="J285" s="90">
        <v>0</v>
      </c>
      <c r="O285" s="67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</row>
    <row r="286" spans="1:27" s="71" customFormat="1" ht="14.25" x14ac:dyDescent="0.2">
      <c r="A286" s="99" t="s">
        <v>486</v>
      </c>
      <c r="B286" s="72">
        <v>1</v>
      </c>
      <c r="C286" s="73" t="s">
        <v>201</v>
      </c>
      <c r="D286" s="33"/>
      <c r="F286" s="100">
        <f>SUM(F213:F285)</f>
        <v>-5202458.129999999</v>
      </c>
      <c r="G286" s="88"/>
      <c r="H286" s="100">
        <f>SUM(H213:H285)</f>
        <v>-583187.4800000001</v>
      </c>
      <c r="I286" s="88"/>
      <c r="J286" s="100">
        <f>SUM(J213:J285)</f>
        <v>-5785645.6099999994</v>
      </c>
      <c r="O286" s="67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</row>
    <row r="287" spans="1:27" s="71" customFormat="1" ht="14.25" hidden="1" x14ac:dyDescent="0.2">
      <c r="A287" s="99"/>
      <c r="B287" s="72"/>
      <c r="C287" s="73"/>
      <c r="D287" s="33"/>
      <c r="F287" s="87"/>
      <c r="G287" s="88"/>
      <c r="H287" s="87"/>
      <c r="I287" s="88"/>
      <c r="J287" s="87"/>
      <c r="O287" s="67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</row>
    <row r="288" spans="1:27" s="71" customFormat="1" ht="14.25" hidden="1" x14ac:dyDescent="0.2">
      <c r="A288" s="99"/>
      <c r="B288" s="72"/>
      <c r="C288" s="73" t="s">
        <v>201</v>
      </c>
      <c r="D288" s="104" t="s">
        <v>646</v>
      </c>
      <c r="F288" s="101">
        <f>+F286+F211+F172+F119</f>
        <v>26715687.790000003</v>
      </c>
      <c r="G288" s="88"/>
      <c r="H288" s="101">
        <f>+H286+H211+H172+H119</f>
        <v>4247151.7799999993</v>
      </c>
      <c r="I288" s="88"/>
      <c r="J288" s="101">
        <f>+J286+J211+J172+J119</f>
        <v>30962839.57</v>
      </c>
      <c r="O288" s="67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</row>
    <row r="289" spans="1:27" s="71" customFormat="1" ht="14.25" hidden="1" x14ac:dyDescent="0.2">
      <c r="A289" s="71" t="s">
        <v>647</v>
      </c>
      <c r="B289" s="86"/>
      <c r="C289" s="73"/>
      <c r="D289" s="33"/>
      <c r="F289" s="87">
        <f>SUM(F290:F291)</f>
        <v>0</v>
      </c>
      <c r="G289" s="88"/>
      <c r="H289" s="87">
        <f>SUM(H290:H291)</f>
        <v>0</v>
      </c>
      <c r="I289" s="88"/>
      <c r="J289" s="87">
        <f>SUM(J290:J291)</f>
        <v>0</v>
      </c>
      <c r="O289" s="67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</row>
    <row r="290" spans="1:27" s="71" customFormat="1" ht="14.25" hidden="1" x14ac:dyDescent="0.2">
      <c r="B290" s="86">
        <v>8941001003</v>
      </c>
      <c r="C290" s="73"/>
      <c r="D290" s="33" t="s">
        <v>648</v>
      </c>
      <c r="F290" s="87">
        <v>0</v>
      </c>
      <c r="G290" s="88"/>
      <c r="H290" s="87">
        <f t="shared" si="4"/>
        <v>0</v>
      </c>
      <c r="I290" s="88"/>
      <c r="J290" s="87">
        <v>0</v>
      </c>
      <c r="O290" s="67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</row>
    <row r="291" spans="1:27" s="71" customFormat="1" ht="14.25" hidden="1" x14ac:dyDescent="0.2">
      <c r="B291" s="86">
        <v>8941001004</v>
      </c>
      <c r="C291" s="73"/>
      <c r="D291" s="33" t="s">
        <v>649</v>
      </c>
      <c r="F291" s="90">
        <v>0</v>
      </c>
      <c r="G291" s="88"/>
      <c r="H291" s="90">
        <f t="shared" si="4"/>
        <v>0</v>
      </c>
      <c r="I291" s="88"/>
      <c r="J291" s="90">
        <v>0</v>
      </c>
      <c r="O291" s="67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</row>
    <row r="292" spans="1:27" s="71" customFormat="1" ht="14.25" x14ac:dyDescent="0.2">
      <c r="B292" s="86"/>
      <c r="C292" s="73"/>
      <c r="D292" s="33"/>
      <c r="F292" s="90"/>
      <c r="G292" s="88"/>
      <c r="H292" s="90"/>
      <c r="I292" s="88"/>
      <c r="J292" s="90"/>
      <c r="O292" s="67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</row>
    <row r="293" spans="1:27" s="71" customFormat="1" ht="15" thickBot="1" x14ac:dyDescent="0.25">
      <c r="A293" s="71" t="s">
        <v>201</v>
      </c>
      <c r="B293" s="86"/>
      <c r="C293" s="73" t="s">
        <v>201</v>
      </c>
      <c r="D293" s="104" t="s">
        <v>650</v>
      </c>
      <c r="F293" s="113">
        <f>F288+F290+F291</f>
        <v>26715687.790000003</v>
      </c>
      <c r="G293" s="88"/>
      <c r="H293" s="113">
        <f>H288+H290+H291</f>
        <v>4247151.7799999993</v>
      </c>
      <c r="I293" s="88"/>
      <c r="J293" s="113">
        <f>J288+J290+J291</f>
        <v>30962839.57</v>
      </c>
      <c r="O293" s="67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</row>
    <row r="294" spans="1:27" s="71" customFormat="1" ht="15" thickTop="1" x14ac:dyDescent="0.2">
      <c r="B294" s="86"/>
      <c r="C294" s="73"/>
      <c r="D294" s="104"/>
      <c r="F294" s="90"/>
      <c r="G294" s="88"/>
      <c r="H294" s="90"/>
      <c r="I294" s="88"/>
      <c r="J294" s="90"/>
      <c r="O294" s="67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</row>
    <row r="295" spans="1:27" s="71" customFormat="1" ht="15" thickBot="1" x14ac:dyDescent="0.25">
      <c r="B295" s="86">
        <v>9091715001</v>
      </c>
      <c r="C295" s="73"/>
      <c r="D295" s="104" t="s">
        <v>651</v>
      </c>
      <c r="F295" s="114">
        <v>5922011</v>
      </c>
      <c r="G295" s="88"/>
      <c r="H295" s="114">
        <f>J295</f>
        <v>5922011</v>
      </c>
      <c r="I295" s="88"/>
      <c r="J295" s="115">
        <v>5922011</v>
      </c>
      <c r="O295" s="67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</row>
    <row r="296" spans="1:27" s="71" customFormat="1" ht="15" thickTop="1" x14ac:dyDescent="0.2">
      <c r="B296" s="116"/>
      <c r="C296" s="73"/>
      <c r="D296" s="89"/>
      <c r="F296" s="87"/>
      <c r="G296" s="88"/>
      <c r="H296" s="87"/>
      <c r="I296" s="88"/>
      <c r="J296" s="87"/>
      <c r="O296" s="67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</row>
    <row r="297" spans="1:27" s="71" customFormat="1" ht="15.75" thickBot="1" x14ac:dyDescent="0.3">
      <c r="B297" s="116"/>
      <c r="C297" s="73" t="s">
        <v>201</v>
      </c>
      <c r="D297" s="104" t="s">
        <v>652</v>
      </c>
      <c r="E297" s="85"/>
      <c r="F297" s="117">
        <f>IFERROR(+F293/F295,0)</f>
        <v>4.5112526454273727</v>
      </c>
      <c r="G297" s="88"/>
      <c r="H297" s="117">
        <f>IFERROR(+H293/H295,0)</f>
        <v>0.71718066379815903</v>
      </c>
      <c r="I297" s="88"/>
      <c r="J297" s="117">
        <f>IFERROR(+J293/J295,0)</f>
        <v>5.2284333092255313</v>
      </c>
      <c r="O297" s="67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</row>
    <row r="298" spans="1:27" s="71" customFormat="1" ht="15" thickTop="1" x14ac:dyDescent="0.2">
      <c r="B298" s="116"/>
      <c r="C298" s="73"/>
      <c r="D298" s="118"/>
      <c r="F298" s="87"/>
      <c r="G298" s="88"/>
      <c r="H298" s="87"/>
      <c r="I298" s="88"/>
      <c r="J298" s="87"/>
      <c r="O298" s="67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</row>
    <row r="299" spans="1:27" s="71" customFormat="1" ht="14.25" x14ac:dyDescent="0.2">
      <c r="A299" s="111" t="s">
        <v>386</v>
      </c>
      <c r="B299" s="72">
        <v>1</v>
      </c>
      <c r="C299" s="73" t="s">
        <v>201</v>
      </c>
      <c r="D299" s="104" t="s">
        <v>653</v>
      </c>
      <c r="F299" s="87"/>
      <c r="G299" s="88"/>
      <c r="H299" s="87"/>
      <c r="I299" s="88"/>
      <c r="J299" s="87"/>
      <c r="O299" s="67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</row>
    <row r="300" spans="1:27" s="71" customFormat="1" ht="14.25" hidden="1" x14ac:dyDescent="0.2">
      <c r="B300" s="86">
        <v>6183000101</v>
      </c>
      <c r="C300" s="73"/>
      <c r="D300" s="33" t="s">
        <v>654</v>
      </c>
      <c r="F300" s="87">
        <v>0</v>
      </c>
      <c r="G300" s="88"/>
      <c r="H300" s="87">
        <f t="shared" ref="H300:H347" si="5">J300-F300</f>
        <v>0</v>
      </c>
      <c r="I300" s="88"/>
      <c r="J300" s="87">
        <v>0</v>
      </c>
      <c r="N300" s="68"/>
      <c r="O300" s="67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</row>
    <row r="301" spans="1:27" s="71" customFormat="1" ht="14.25" hidden="1" x14ac:dyDescent="0.2">
      <c r="B301" s="86">
        <v>6183000102</v>
      </c>
      <c r="C301" s="73"/>
      <c r="D301" s="33" t="s">
        <v>114</v>
      </c>
      <c r="F301" s="87">
        <v>0</v>
      </c>
      <c r="G301" s="88"/>
      <c r="H301" s="87">
        <f t="shared" si="5"/>
        <v>0</v>
      </c>
      <c r="I301" s="88"/>
      <c r="J301" s="87">
        <v>0</v>
      </c>
      <c r="N301" s="68"/>
      <c r="O301" s="67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</row>
    <row r="302" spans="1:27" s="71" customFormat="1" ht="14.25" hidden="1" x14ac:dyDescent="0.2">
      <c r="B302" s="86">
        <v>6183000103</v>
      </c>
      <c r="C302" s="73"/>
      <c r="D302" s="33" t="s">
        <v>413</v>
      </c>
      <c r="F302" s="87">
        <v>0</v>
      </c>
      <c r="G302" s="88"/>
      <c r="H302" s="87">
        <f t="shared" si="5"/>
        <v>0</v>
      </c>
      <c r="I302" s="88"/>
      <c r="J302" s="87">
        <v>0</v>
      </c>
      <c r="N302" s="68"/>
      <c r="O302" s="67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</row>
    <row r="303" spans="1:27" s="71" customFormat="1" ht="14.25" hidden="1" x14ac:dyDescent="0.2">
      <c r="B303" s="86">
        <v>6183000104</v>
      </c>
      <c r="C303" s="73"/>
      <c r="D303" s="33" t="s">
        <v>655</v>
      </c>
      <c r="F303" s="87">
        <v>0</v>
      </c>
      <c r="G303" s="88"/>
      <c r="H303" s="87">
        <f t="shared" si="5"/>
        <v>0</v>
      </c>
      <c r="I303" s="88"/>
      <c r="J303" s="87">
        <v>0</v>
      </c>
      <c r="N303" s="68"/>
      <c r="O303" s="67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</row>
    <row r="304" spans="1:27" s="71" customFormat="1" ht="14.25" hidden="1" x14ac:dyDescent="0.2">
      <c r="B304" s="86">
        <v>6183000105</v>
      </c>
      <c r="C304" s="73"/>
      <c r="D304" s="33" t="s">
        <v>656</v>
      </c>
      <c r="F304" s="87">
        <v>0</v>
      </c>
      <c r="G304" s="88"/>
      <c r="H304" s="87">
        <f t="shared" si="5"/>
        <v>0</v>
      </c>
      <c r="I304" s="88"/>
      <c r="J304" s="87">
        <v>0</v>
      </c>
      <c r="N304" s="68"/>
      <c r="O304" s="67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</row>
    <row r="305" spans="2:27" s="71" customFormat="1" ht="14.25" x14ac:dyDescent="0.2">
      <c r="B305" s="86">
        <v>6183000106</v>
      </c>
      <c r="C305" s="73"/>
      <c r="D305" s="33" t="s">
        <v>657</v>
      </c>
      <c r="F305" s="87">
        <v>-517964.23</v>
      </c>
      <c r="G305" s="88"/>
      <c r="H305" s="87">
        <f t="shared" si="5"/>
        <v>299168.43999999994</v>
      </c>
      <c r="I305" s="88"/>
      <c r="J305" s="87">
        <v>-218795.79</v>
      </c>
      <c r="N305" s="68"/>
      <c r="O305" s="67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</row>
    <row r="306" spans="2:27" s="71" customFormat="1" ht="14.25" hidden="1" x14ac:dyDescent="0.2">
      <c r="B306" s="86">
        <v>6183000152</v>
      </c>
      <c r="C306" s="73"/>
      <c r="D306" s="33" t="s">
        <v>658</v>
      </c>
      <c r="F306" s="87">
        <v>0</v>
      </c>
      <c r="G306" s="88"/>
      <c r="H306" s="87"/>
      <c r="I306" s="88"/>
      <c r="J306" s="87">
        <v>0</v>
      </c>
      <c r="N306" s="68"/>
      <c r="O306" s="67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</row>
    <row r="307" spans="2:27" s="71" customFormat="1" ht="14.25" hidden="1" x14ac:dyDescent="0.2">
      <c r="B307" s="86">
        <v>6183000107</v>
      </c>
      <c r="C307" s="73"/>
      <c r="D307" s="33" t="s">
        <v>493</v>
      </c>
      <c r="F307" s="87">
        <v>0</v>
      </c>
      <c r="G307" s="88"/>
      <c r="H307" s="87">
        <f t="shared" si="5"/>
        <v>0</v>
      </c>
      <c r="I307" s="88"/>
      <c r="J307" s="87">
        <v>0</v>
      </c>
      <c r="N307" s="68"/>
      <c r="O307" s="67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</row>
    <row r="308" spans="2:27" s="71" customFormat="1" ht="14.25" hidden="1" x14ac:dyDescent="0.2">
      <c r="B308" s="86">
        <v>6183000108</v>
      </c>
      <c r="C308" s="73"/>
      <c r="D308" s="33" t="s">
        <v>659</v>
      </c>
      <c r="F308" s="87">
        <v>0</v>
      </c>
      <c r="G308" s="88"/>
      <c r="H308" s="87">
        <f t="shared" si="5"/>
        <v>0</v>
      </c>
      <c r="I308" s="88"/>
      <c r="J308" s="87">
        <v>0</v>
      </c>
      <c r="N308" s="68"/>
      <c r="O308" s="67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</row>
    <row r="309" spans="2:27" s="71" customFormat="1" ht="14.25" hidden="1" x14ac:dyDescent="0.2">
      <c r="B309" s="86">
        <v>6183000109</v>
      </c>
      <c r="C309" s="73"/>
      <c r="D309" s="33" t="s">
        <v>519</v>
      </c>
      <c r="F309" s="87">
        <v>0</v>
      </c>
      <c r="G309" s="88"/>
      <c r="H309" s="87">
        <f t="shared" si="5"/>
        <v>0</v>
      </c>
      <c r="I309" s="88"/>
      <c r="J309" s="87">
        <v>0</v>
      </c>
      <c r="N309" s="68"/>
      <c r="O309" s="67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</row>
    <row r="310" spans="2:27" s="71" customFormat="1" ht="14.25" hidden="1" x14ac:dyDescent="0.2">
      <c r="B310" s="86">
        <v>6183000145</v>
      </c>
      <c r="C310" s="73"/>
      <c r="D310" s="33" t="s">
        <v>660</v>
      </c>
      <c r="F310" s="87">
        <v>0</v>
      </c>
      <c r="G310" s="88"/>
      <c r="H310" s="87">
        <f t="shared" si="5"/>
        <v>0</v>
      </c>
      <c r="I310" s="88"/>
      <c r="J310" s="87">
        <v>0</v>
      </c>
      <c r="N310" s="68"/>
      <c r="O310" s="67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</row>
    <row r="311" spans="2:27" s="71" customFormat="1" ht="14.25" hidden="1" x14ac:dyDescent="0.2">
      <c r="B311" s="86">
        <v>6183000110</v>
      </c>
      <c r="C311" s="73"/>
      <c r="D311" s="33" t="s">
        <v>160</v>
      </c>
      <c r="F311" s="87">
        <v>0</v>
      </c>
      <c r="G311" s="88"/>
      <c r="H311" s="87">
        <f t="shared" si="5"/>
        <v>0</v>
      </c>
      <c r="I311" s="88"/>
      <c r="J311" s="87">
        <v>0</v>
      </c>
      <c r="N311" s="68"/>
      <c r="O311" s="67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</row>
    <row r="312" spans="2:27" s="71" customFormat="1" ht="14.25" hidden="1" x14ac:dyDescent="0.2">
      <c r="B312" s="86">
        <v>6183000111</v>
      </c>
      <c r="C312" s="73"/>
      <c r="D312" s="33" t="s">
        <v>661</v>
      </c>
      <c r="F312" s="87">
        <v>0</v>
      </c>
      <c r="G312" s="88"/>
      <c r="H312" s="87">
        <f t="shared" si="5"/>
        <v>0</v>
      </c>
      <c r="I312" s="88"/>
      <c r="J312" s="87">
        <v>0</v>
      </c>
      <c r="N312" s="68"/>
      <c r="O312" s="67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</row>
    <row r="313" spans="2:27" s="71" customFormat="1" ht="14.25" x14ac:dyDescent="0.2">
      <c r="B313" s="86">
        <v>6183000112</v>
      </c>
      <c r="C313" s="73"/>
      <c r="D313" s="33" t="s">
        <v>662</v>
      </c>
      <c r="F313" s="87">
        <v>958762.47</v>
      </c>
      <c r="G313" s="88"/>
      <c r="H313" s="87">
        <f t="shared" si="5"/>
        <v>0</v>
      </c>
      <c r="I313" s="88"/>
      <c r="J313" s="87">
        <v>958762.47</v>
      </c>
      <c r="N313" s="68"/>
      <c r="O313" s="67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</row>
    <row r="314" spans="2:27" s="71" customFormat="1" ht="15" x14ac:dyDescent="0.25">
      <c r="B314" s="86">
        <v>6183000113</v>
      </c>
      <c r="C314" s="73"/>
      <c r="D314" s="33" t="s">
        <v>663</v>
      </c>
      <c r="E314" s="85"/>
      <c r="F314" s="87">
        <v>945.38</v>
      </c>
      <c r="G314" s="88"/>
      <c r="H314" s="87">
        <f t="shared" si="5"/>
        <v>-945.38</v>
      </c>
      <c r="I314" s="88"/>
      <c r="J314" s="87">
        <v>0</v>
      </c>
      <c r="N314" s="68"/>
      <c r="O314" s="67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</row>
    <row r="315" spans="2:27" s="71" customFormat="1" ht="15" x14ac:dyDescent="0.25">
      <c r="B315" s="86">
        <v>6183000125</v>
      </c>
      <c r="C315" s="73"/>
      <c r="D315" s="33" t="s">
        <v>664</v>
      </c>
      <c r="E315" s="85"/>
      <c r="F315" s="87">
        <v>-36666.69</v>
      </c>
      <c r="G315" s="88"/>
      <c r="H315" s="87">
        <f t="shared" si="5"/>
        <v>7333.3300000000017</v>
      </c>
      <c r="I315" s="88"/>
      <c r="J315" s="87">
        <v>-29333.360000000001</v>
      </c>
      <c r="N315" s="68"/>
      <c r="O315" s="67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</row>
    <row r="316" spans="2:27" s="71" customFormat="1" ht="15" x14ac:dyDescent="0.25">
      <c r="B316" s="86">
        <v>6183000126</v>
      </c>
      <c r="C316" s="73"/>
      <c r="D316" s="33" t="s">
        <v>665</v>
      </c>
      <c r="E316" s="85"/>
      <c r="F316" s="87">
        <v>37916.69</v>
      </c>
      <c r="G316" s="88"/>
      <c r="H316" s="87">
        <f t="shared" si="5"/>
        <v>5416.6699999999983</v>
      </c>
      <c r="I316" s="88"/>
      <c r="J316" s="87">
        <v>43333.36</v>
      </c>
      <c r="N316" s="68"/>
      <c r="O316" s="67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</row>
    <row r="317" spans="2:27" s="71" customFormat="1" ht="15" hidden="1" x14ac:dyDescent="0.25">
      <c r="B317" s="86">
        <v>6183000127</v>
      </c>
      <c r="C317" s="73"/>
      <c r="D317" s="33" t="s">
        <v>666</v>
      </c>
      <c r="E317" s="85"/>
      <c r="F317" s="87">
        <v>0</v>
      </c>
      <c r="G317" s="88"/>
      <c r="H317" s="87">
        <f t="shared" si="5"/>
        <v>0</v>
      </c>
      <c r="I317" s="88"/>
      <c r="J317" s="87">
        <v>0</v>
      </c>
      <c r="N317" s="68"/>
      <c r="O317" s="67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</row>
    <row r="318" spans="2:27" s="71" customFormat="1" ht="15" hidden="1" x14ac:dyDescent="0.25">
      <c r="B318" s="86">
        <v>6183000128</v>
      </c>
      <c r="C318" s="73"/>
      <c r="D318" s="33" t="s">
        <v>667</v>
      </c>
      <c r="E318" s="85"/>
      <c r="F318" s="87">
        <v>0</v>
      </c>
      <c r="G318" s="88"/>
      <c r="H318" s="87">
        <f t="shared" si="5"/>
        <v>0</v>
      </c>
      <c r="I318" s="88"/>
      <c r="J318" s="87">
        <v>0</v>
      </c>
      <c r="N318" s="68"/>
      <c r="O318" s="67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</row>
    <row r="319" spans="2:27" s="71" customFormat="1" ht="15" hidden="1" x14ac:dyDescent="0.25">
      <c r="B319" s="86">
        <v>6183000129</v>
      </c>
      <c r="C319" s="73"/>
      <c r="D319" s="33" t="s">
        <v>668</v>
      </c>
      <c r="E319" s="85"/>
      <c r="F319" s="87">
        <v>0</v>
      </c>
      <c r="G319" s="88"/>
      <c r="H319" s="87">
        <f t="shared" si="5"/>
        <v>0</v>
      </c>
      <c r="I319" s="88"/>
      <c r="J319" s="87">
        <v>0</v>
      </c>
      <c r="N319" s="68"/>
      <c r="O319" s="67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</row>
    <row r="320" spans="2:27" s="71" customFormat="1" ht="15" hidden="1" x14ac:dyDescent="0.25">
      <c r="B320" s="86">
        <v>6183000130</v>
      </c>
      <c r="C320" s="73"/>
      <c r="D320" s="33" t="s">
        <v>669</v>
      </c>
      <c r="E320" s="85"/>
      <c r="F320" s="87">
        <v>0</v>
      </c>
      <c r="G320" s="88"/>
      <c r="H320" s="87">
        <f t="shared" si="5"/>
        <v>0</v>
      </c>
      <c r="I320" s="88"/>
      <c r="J320" s="87">
        <v>0</v>
      </c>
      <c r="N320" s="68"/>
      <c r="O320" s="67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</row>
    <row r="321" spans="2:27" s="71" customFormat="1" ht="15" hidden="1" x14ac:dyDescent="0.25">
      <c r="B321" s="86">
        <v>6183000131</v>
      </c>
      <c r="C321" s="73"/>
      <c r="D321" s="33" t="s">
        <v>670</v>
      </c>
      <c r="E321" s="85"/>
      <c r="F321" s="87">
        <v>0</v>
      </c>
      <c r="G321" s="88"/>
      <c r="H321" s="87">
        <f t="shared" si="5"/>
        <v>0</v>
      </c>
      <c r="I321" s="88"/>
      <c r="J321" s="87">
        <v>0</v>
      </c>
      <c r="N321" s="68"/>
      <c r="O321" s="67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</row>
    <row r="322" spans="2:27" s="71" customFormat="1" ht="15" hidden="1" x14ac:dyDescent="0.25">
      <c r="B322" s="86">
        <v>6183000132</v>
      </c>
      <c r="C322" s="73"/>
      <c r="D322" s="33" t="s">
        <v>671</v>
      </c>
      <c r="E322" s="85"/>
      <c r="F322" s="87">
        <v>0</v>
      </c>
      <c r="G322" s="88"/>
      <c r="H322" s="87">
        <f t="shared" si="5"/>
        <v>0</v>
      </c>
      <c r="I322" s="88"/>
      <c r="J322" s="87">
        <v>0</v>
      </c>
      <c r="N322" s="68"/>
      <c r="O322" s="67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</row>
    <row r="323" spans="2:27" s="71" customFormat="1" ht="15" hidden="1" x14ac:dyDescent="0.25">
      <c r="B323" s="86">
        <v>6183000133</v>
      </c>
      <c r="C323" s="73"/>
      <c r="D323" s="33" t="s">
        <v>672</v>
      </c>
      <c r="E323" s="85"/>
      <c r="F323" s="87">
        <v>0</v>
      </c>
      <c r="G323" s="88"/>
      <c r="H323" s="87">
        <f t="shared" si="5"/>
        <v>0</v>
      </c>
      <c r="I323" s="88"/>
      <c r="J323" s="87">
        <v>0</v>
      </c>
      <c r="N323" s="68"/>
      <c r="O323" s="67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</row>
    <row r="324" spans="2:27" s="71" customFormat="1" ht="15" hidden="1" x14ac:dyDescent="0.25">
      <c r="B324" s="86">
        <v>6183000134</v>
      </c>
      <c r="C324" s="73"/>
      <c r="D324" s="33" t="s">
        <v>673</v>
      </c>
      <c r="E324" s="85"/>
      <c r="F324" s="87">
        <v>0</v>
      </c>
      <c r="G324" s="88"/>
      <c r="H324" s="87">
        <f t="shared" si="5"/>
        <v>0</v>
      </c>
      <c r="I324" s="88"/>
      <c r="J324" s="87">
        <v>0</v>
      </c>
      <c r="N324" s="68"/>
      <c r="O324" s="67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</row>
    <row r="325" spans="2:27" s="71" customFormat="1" ht="15" x14ac:dyDescent="0.25">
      <c r="B325" s="86">
        <v>6183000153</v>
      </c>
      <c r="C325" s="73"/>
      <c r="D325" s="33" t="s">
        <v>674</v>
      </c>
      <c r="E325" s="85"/>
      <c r="F325" s="87">
        <v>3373.11</v>
      </c>
      <c r="G325" s="88"/>
      <c r="H325" s="87">
        <f t="shared" si="5"/>
        <v>3373.11</v>
      </c>
      <c r="I325" s="88"/>
      <c r="J325" s="87">
        <v>6746.22</v>
      </c>
      <c r="N325" s="68"/>
      <c r="O325" s="67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</row>
    <row r="326" spans="2:27" s="71" customFormat="1" ht="15" hidden="1" x14ac:dyDescent="0.25">
      <c r="B326" s="86">
        <v>6183000135</v>
      </c>
      <c r="C326" s="73"/>
      <c r="D326" s="33" t="s">
        <v>675</v>
      </c>
      <c r="E326" s="85"/>
      <c r="F326" s="87">
        <v>0</v>
      </c>
      <c r="G326" s="88"/>
      <c r="H326" s="87">
        <f t="shared" si="5"/>
        <v>0</v>
      </c>
      <c r="I326" s="88"/>
      <c r="J326" s="87">
        <v>0</v>
      </c>
      <c r="N326" s="68"/>
      <c r="O326" s="67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</row>
    <row r="327" spans="2:27" s="71" customFormat="1" ht="14.25" hidden="1" x14ac:dyDescent="0.2">
      <c r="B327" s="86">
        <v>6183000114</v>
      </c>
      <c r="C327" s="73"/>
      <c r="D327" s="33" t="s">
        <v>537</v>
      </c>
      <c r="F327" s="87">
        <v>0</v>
      </c>
      <c r="G327" s="88"/>
      <c r="H327" s="87">
        <f t="shared" si="5"/>
        <v>0</v>
      </c>
      <c r="I327" s="88"/>
      <c r="J327" s="87">
        <v>0</v>
      </c>
      <c r="N327" s="68"/>
      <c r="O327" s="67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</row>
    <row r="328" spans="2:27" s="71" customFormat="1" ht="14.25" hidden="1" x14ac:dyDescent="0.2">
      <c r="B328" s="86">
        <v>6183000115</v>
      </c>
      <c r="C328" s="73"/>
      <c r="D328" s="33" t="s">
        <v>676</v>
      </c>
      <c r="F328" s="87">
        <v>0</v>
      </c>
      <c r="G328" s="88"/>
      <c r="H328" s="87">
        <f t="shared" si="5"/>
        <v>0</v>
      </c>
      <c r="I328" s="88"/>
      <c r="J328" s="87">
        <v>0</v>
      </c>
      <c r="N328" s="68"/>
      <c r="O328" s="67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</row>
    <row r="329" spans="2:27" s="71" customFormat="1" ht="14.25" hidden="1" x14ac:dyDescent="0.2">
      <c r="B329" s="86" t="s">
        <v>677</v>
      </c>
      <c r="C329" s="73"/>
      <c r="D329" s="33" t="s">
        <v>105</v>
      </c>
      <c r="F329" s="87">
        <v>0</v>
      </c>
      <c r="G329" s="88"/>
      <c r="H329" s="87">
        <f t="shared" si="5"/>
        <v>0</v>
      </c>
      <c r="I329" s="88"/>
      <c r="J329" s="87">
        <v>0</v>
      </c>
      <c r="N329" s="68"/>
      <c r="O329" s="67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</row>
    <row r="330" spans="2:27" s="71" customFormat="1" ht="14.25" hidden="1" x14ac:dyDescent="0.2">
      <c r="B330" s="86">
        <v>6181500006</v>
      </c>
      <c r="C330" s="92"/>
      <c r="D330" s="33" t="s">
        <v>678</v>
      </c>
      <c r="E330" s="94"/>
      <c r="F330" s="62">
        <v>0</v>
      </c>
      <c r="G330" s="95"/>
      <c r="H330" s="62">
        <f t="shared" si="5"/>
        <v>0</v>
      </c>
      <c r="I330" s="95"/>
      <c r="J330" s="62">
        <v>0</v>
      </c>
      <c r="N330" s="68"/>
      <c r="O330" s="67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</row>
    <row r="331" spans="2:27" s="71" customFormat="1" ht="14.25" hidden="1" x14ac:dyDescent="0.2">
      <c r="B331" s="86">
        <v>6183000116</v>
      </c>
      <c r="C331" s="73"/>
      <c r="D331" s="33" t="s">
        <v>679</v>
      </c>
      <c r="F331" s="87">
        <v>0</v>
      </c>
      <c r="G331" s="88"/>
      <c r="H331" s="87">
        <f t="shared" si="5"/>
        <v>0</v>
      </c>
      <c r="I331" s="88"/>
      <c r="J331" s="87">
        <v>0</v>
      </c>
      <c r="N331" s="68"/>
      <c r="O331" s="67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</row>
    <row r="332" spans="2:27" s="71" customFormat="1" ht="14.25" hidden="1" x14ac:dyDescent="0.2">
      <c r="B332" s="86">
        <v>6183000117</v>
      </c>
      <c r="C332" s="73"/>
      <c r="D332" s="33" t="s">
        <v>516</v>
      </c>
      <c r="F332" s="87">
        <v>0</v>
      </c>
      <c r="G332" s="88"/>
      <c r="H332" s="87">
        <f t="shared" si="5"/>
        <v>0</v>
      </c>
      <c r="I332" s="88"/>
      <c r="J332" s="87">
        <v>0</v>
      </c>
      <c r="N332" s="68"/>
      <c r="O332" s="67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</row>
    <row r="333" spans="2:27" s="71" customFormat="1" ht="14.25" hidden="1" x14ac:dyDescent="0.2">
      <c r="B333" s="86">
        <v>6183000151</v>
      </c>
      <c r="C333" s="73"/>
      <c r="D333" s="33" t="s">
        <v>517</v>
      </c>
      <c r="F333" s="87">
        <v>0</v>
      </c>
      <c r="G333" s="88"/>
      <c r="H333" s="87">
        <f t="shared" si="5"/>
        <v>0</v>
      </c>
      <c r="I333" s="88"/>
      <c r="J333" s="87">
        <v>0</v>
      </c>
      <c r="N333" s="68"/>
      <c r="O333" s="67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</row>
    <row r="334" spans="2:27" s="71" customFormat="1" ht="14.25" hidden="1" x14ac:dyDescent="0.2">
      <c r="B334" s="86">
        <v>6183000118</v>
      </c>
      <c r="C334" s="73"/>
      <c r="D334" s="33" t="s">
        <v>680</v>
      </c>
      <c r="F334" s="87">
        <v>0</v>
      </c>
      <c r="G334" s="88"/>
      <c r="H334" s="87">
        <f t="shared" si="5"/>
        <v>0</v>
      </c>
      <c r="I334" s="88"/>
      <c r="J334" s="87">
        <v>0</v>
      </c>
      <c r="N334" s="68"/>
      <c r="O334" s="67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</row>
    <row r="335" spans="2:27" s="71" customFormat="1" ht="14.25" hidden="1" x14ac:dyDescent="0.2">
      <c r="B335" s="86">
        <v>6183000119</v>
      </c>
      <c r="C335" s="73"/>
      <c r="D335" s="33" t="s">
        <v>681</v>
      </c>
      <c r="F335" s="87">
        <v>0</v>
      </c>
      <c r="G335" s="88"/>
      <c r="H335" s="87">
        <f t="shared" si="5"/>
        <v>0</v>
      </c>
      <c r="I335" s="88"/>
      <c r="J335" s="87">
        <v>0</v>
      </c>
      <c r="N335" s="68"/>
      <c r="O335" s="67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</row>
    <row r="336" spans="2:27" s="71" customFormat="1" ht="14.25" hidden="1" x14ac:dyDescent="0.2">
      <c r="B336" s="86">
        <v>6183000120</v>
      </c>
      <c r="C336" s="73"/>
      <c r="D336" s="33" t="s">
        <v>682</v>
      </c>
      <c r="F336" s="87">
        <v>0</v>
      </c>
      <c r="G336" s="88"/>
      <c r="H336" s="87">
        <f t="shared" si="5"/>
        <v>0</v>
      </c>
      <c r="I336" s="88"/>
      <c r="J336" s="87">
        <v>0</v>
      </c>
      <c r="N336" s="68"/>
      <c r="O336" s="67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</row>
    <row r="337" spans="1:27" s="71" customFormat="1" ht="14.25" hidden="1" x14ac:dyDescent="0.2">
      <c r="B337" s="86">
        <v>6183000121</v>
      </c>
      <c r="C337" s="73"/>
      <c r="D337" s="33" t="s">
        <v>282</v>
      </c>
      <c r="F337" s="87">
        <v>0</v>
      </c>
      <c r="G337" s="88"/>
      <c r="H337" s="87">
        <f t="shared" si="5"/>
        <v>0</v>
      </c>
      <c r="I337" s="88"/>
      <c r="J337" s="87">
        <v>0</v>
      </c>
      <c r="N337" s="68"/>
      <c r="O337" s="67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</row>
    <row r="338" spans="1:27" s="71" customFormat="1" ht="15" hidden="1" x14ac:dyDescent="0.25">
      <c r="B338" s="86">
        <v>6183000122</v>
      </c>
      <c r="C338" s="73"/>
      <c r="D338" s="33" t="s">
        <v>495</v>
      </c>
      <c r="E338" s="85"/>
      <c r="F338" s="90">
        <v>0</v>
      </c>
      <c r="G338" s="88"/>
      <c r="H338" s="87">
        <f t="shared" si="5"/>
        <v>0</v>
      </c>
      <c r="I338" s="88"/>
      <c r="J338" s="90">
        <v>0</v>
      </c>
      <c r="N338" s="67"/>
      <c r="O338" s="67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</row>
    <row r="339" spans="1:27" s="71" customFormat="1" ht="15" hidden="1" x14ac:dyDescent="0.25">
      <c r="B339" s="86">
        <v>6183000123</v>
      </c>
      <c r="C339" s="73"/>
      <c r="D339" s="33" t="s">
        <v>683</v>
      </c>
      <c r="E339" s="85"/>
      <c r="F339" s="90">
        <v>0</v>
      </c>
      <c r="G339" s="88"/>
      <c r="H339" s="87">
        <f t="shared" si="5"/>
        <v>0</v>
      </c>
      <c r="I339" s="88"/>
      <c r="J339" s="90">
        <v>0</v>
      </c>
      <c r="N339" s="67"/>
      <c r="O339" s="67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</row>
    <row r="340" spans="1:27" s="71" customFormat="1" ht="15" hidden="1" x14ac:dyDescent="0.25">
      <c r="B340" s="86">
        <v>6183000146</v>
      </c>
      <c r="C340" s="73"/>
      <c r="D340" s="33" t="s">
        <v>357</v>
      </c>
      <c r="E340" s="85"/>
      <c r="F340" s="90">
        <v>0</v>
      </c>
      <c r="G340" s="88"/>
      <c r="H340" s="87">
        <f t="shared" si="5"/>
        <v>0</v>
      </c>
      <c r="I340" s="88"/>
      <c r="J340" s="90">
        <v>0</v>
      </c>
      <c r="N340" s="67"/>
      <c r="O340" s="67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</row>
    <row r="341" spans="1:27" s="71" customFormat="1" ht="15" hidden="1" x14ac:dyDescent="0.25">
      <c r="B341" s="86">
        <v>6183000149</v>
      </c>
      <c r="C341" s="73"/>
      <c r="D341" s="33" t="s">
        <v>684</v>
      </c>
      <c r="E341" s="85"/>
      <c r="F341" s="90">
        <v>0</v>
      </c>
      <c r="G341" s="88"/>
      <c r="H341" s="87">
        <f t="shared" si="5"/>
        <v>0</v>
      </c>
      <c r="I341" s="88"/>
      <c r="J341" s="90">
        <v>0</v>
      </c>
      <c r="N341" s="67"/>
      <c r="O341" s="67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</row>
    <row r="342" spans="1:27" s="71" customFormat="1" ht="15" hidden="1" x14ac:dyDescent="0.25">
      <c r="B342" s="86">
        <v>6183000147</v>
      </c>
      <c r="C342" s="73"/>
      <c r="D342" s="33" t="s">
        <v>685</v>
      </c>
      <c r="E342" s="85"/>
      <c r="F342" s="90">
        <v>0</v>
      </c>
      <c r="G342" s="88"/>
      <c r="H342" s="87">
        <f t="shared" si="5"/>
        <v>0</v>
      </c>
      <c r="I342" s="88"/>
      <c r="J342" s="90">
        <v>0</v>
      </c>
      <c r="N342" s="67"/>
      <c r="O342" s="67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</row>
    <row r="343" spans="1:27" s="71" customFormat="1" ht="15" hidden="1" x14ac:dyDescent="0.25">
      <c r="B343" s="86" t="s">
        <v>686</v>
      </c>
      <c r="C343" s="73"/>
      <c r="D343" s="33" t="s">
        <v>687</v>
      </c>
      <c r="E343" s="85"/>
      <c r="F343" s="90">
        <v>0</v>
      </c>
      <c r="G343" s="88"/>
      <c r="H343" s="87">
        <f t="shared" si="5"/>
        <v>0</v>
      </c>
      <c r="I343" s="88"/>
      <c r="J343" s="90">
        <v>0</v>
      </c>
      <c r="N343" s="67"/>
      <c r="O343" s="67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</row>
    <row r="344" spans="1:27" s="71" customFormat="1" ht="15" hidden="1" x14ac:dyDescent="0.25">
      <c r="B344" s="86" t="s">
        <v>688</v>
      </c>
      <c r="C344" s="73"/>
      <c r="D344" s="33" t="s">
        <v>689</v>
      </c>
      <c r="E344" s="85"/>
      <c r="F344" s="90">
        <v>0</v>
      </c>
      <c r="G344" s="88"/>
      <c r="H344" s="87">
        <f t="shared" si="5"/>
        <v>0</v>
      </c>
      <c r="I344" s="88"/>
      <c r="J344" s="90">
        <v>0</v>
      </c>
      <c r="N344" s="67"/>
      <c r="O344" s="67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</row>
    <row r="345" spans="1:27" s="71" customFormat="1" ht="15" hidden="1" x14ac:dyDescent="0.25">
      <c r="B345" s="86" t="s">
        <v>690</v>
      </c>
      <c r="C345" s="73"/>
      <c r="D345" s="33" t="s">
        <v>689</v>
      </c>
      <c r="E345" s="85"/>
      <c r="F345" s="90">
        <v>0</v>
      </c>
      <c r="G345" s="88"/>
      <c r="H345" s="87">
        <f t="shared" si="5"/>
        <v>0</v>
      </c>
      <c r="I345" s="88"/>
      <c r="J345" s="90">
        <v>0</v>
      </c>
      <c r="N345" s="67"/>
      <c r="O345" s="67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</row>
    <row r="346" spans="1:27" s="71" customFormat="1" ht="15" hidden="1" x14ac:dyDescent="0.25">
      <c r="B346" s="86" t="s">
        <v>691</v>
      </c>
      <c r="C346" s="73"/>
      <c r="D346" s="33" t="s">
        <v>689</v>
      </c>
      <c r="E346" s="85"/>
      <c r="F346" s="90">
        <v>0</v>
      </c>
      <c r="G346" s="88"/>
      <c r="H346" s="87">
        <f t="shared" si="5"/>
        <v>0</v>
      </c>
      <c r="I346" s="88"/>
      <c r="J346" s="90">
        <v>0</v>
      </c>
      <c r="N346" s="67"/>
      <c r="O346" s="67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</row>
    <row r="347" spans="1:27" s="71" customFormat="1" ht="15" hidden="1" x14ac:dyDescent="0.25">
      <c r="B347" s="86" t="s">
        <v>692</v>
      </c>
      <c r="C347" s="73"/>
      <c r="D347" s="33" t="s">
        <v>689</v>
      </c>
      <c r="E347" s="85"/>
      <c r="F347" s="90">
        <v>0</v>
      </c>
      <c r="G347" s="88"/>
      <c r="H347" s="87">
        <f t="shared" si="5"/>
        <v>0</v>
      </c>
      <c r="I347" s="88"/>
      <c r="J347" s="90">
        <v>0</v>
      </c>
      <c r="N347" s="67"/>
      <c r="O347" s="67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</row>
    <row r="348" spans="1:27" s="71" customFormat="1" ht="14.25" x14ac:dyDescent="0.2">
      <c r="A348" s="71" t="s">
        <v>486</v>
      </c>
      <c r="B348" s="72">
        <v>1</v>
      </c>
      <c r="C348" s="73" t="s">
        <v>201</v>
      </c>
      <c r="D348" s="94"/>
      <c r="F348" s="100">
        <f>SUM(F300:F347)</f>
        <v>446366.73</v>
      </c>
      <c r="G348" s="88"/>
      <c r="H348" s="100">
        <f>SUM(H300:H347)</f>
        <v>314346.16999999993</v>
      </c>
      <c r="I348" s="88"/>
      <c r="J348" s="100">
        <f>SUM(J300:J347)</f>
        <v>760712.89999999991</v>
      </c>
      <c r="N348" s="68"/>
      <c r="O348" s="67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</row>
    <row r="349" spans="1:27" s="71" customFormat="1" ht="15" x14ac:dyDescent="0.25">
      <c r="A349" s="99" t="s">
        <v>386</v>
      </c>
      <c r="B349" s="72">
        <v>1</v>
      </c>
      <c r="C349" s="73" t="s">
        <v>201</v>
      </c>
      <c r="D349" s="104" t="s">
        <v>693</v>
      </c>
      <c r="E349" s="85"/>
      <c r="F349" s="90"/>
      <c r="G349" s="88"/>
      <c r="H349" s="90"/>
      <c r="I349" s="88"/>
      <c r="J349" s="90"/>
      <c r="N349" s="67"/>
      <c r="O349" s="67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</row>
    <row r="350" spans="1:27" s="71" customFormat="1" ht="15" hidden="1" x14ac:dyDescent="0.25">
      <c r="B350" s="86">
        <v>6115050101</v>
      </c>
      <c r="C350" s="73"/>
      <c r="D350" s="33" t="s">
        <v>294</v>
      </c>
      <c r="E350" s="85"/>
      <c r="F350" s="87">
        <v>0</v>
      </c>
      <c r="G350" s="88"/>
      <c r="H350" s="87">
        <f t="shared" ref="H350:H377" si="6">J350-F350</f>
        <v>0</v>
      </c>
      <c r="I350" s="88"/>
      <c r="J350" s="87">
        <v>0</v>
      </c>
      <c r="N350" s="67"/>
      <c r="O350" s="67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</row>
    <row r="351" spans="1:27" s="71" customFormat="1" ht="15" hidden="1" x14ac:dyDescent="0.25">
      <c r="B351" s="86">
        <v>6184000101</v>
      </c>
      <c r="C351" s="73"/>
      <c r="D351" s="33" t="s">
        <v>694</v>
      </c>
      <c r="E351" s="85"/>
      <c r="F351" s="87">
        <v>0</v>
      </c>
      <c r="G351" s="88"/>
      <c r="H351" s="87">
        <f t="shared" si="6"/>
        <v>0</v>
      </c>
      <c r="I351" s="88"/>
      <c r="J351" s="87">
        <v>0</v>
      </c>
      <c r="N351" s="67"/>
      <c r="O351" s="67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</row>
    <row r="352" spans="1:27" s="71" customFormat="1" ht="15" hidden="1" x14ac:dyDescent="0.25">
      <c r="B352" s="86">
        <v>6184000102</v>
      </c>
      <c r="C352" s="73"/>
      <c r="D352" s="33" t="s">
        <v>413</v>
      </c>
      <c r="E352" s="85"/>
      <c r="F352" s="87">
        <v>0</v>
      </c>
      <c r="G352" s="88"/>
      <c r="H352" s="87">
        <f t="shared" si="6"/>
        <v>0</v>
      </c>
      <c r="I352" s="88"/>
      <c r="J352" s="87">
        <v>0</v>
      </c>
      <c r="N352" s="67"/>
      <c r="O352" s="67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</row>
    <row r="353" spans="2:27" s="71" customFormat="1" ht="14.25" hidden="1" x14ac:dyDescent="0.2">
      <c r="B353" s="86">
        <v>6181000004</v>
      </c>
      <c r="C353" s="73"/>
      <c r="D353" s="33" t="s">
        <v>695</v>
      </c>
      <c r="F353" s="87">
        <v>0</v>
      </c>
      <c r="G353" s="88"/>
      <c r="H353" s="87">
        <f>J353-F353</f>
        <v>0</v>
      </c>
      <c r="I353" s="88"/>
      <c r="J353" s="87">
        <v>0</v>
      </c>
      <c r="N353" s="68"/>
      <c r="O353" s="67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</row>
    <row r="354" spans="2:27" s="71" customFormat="1" ht="15" hidden="1" x14ac:dyDescent="0.25">
      <c r="B354" s="86">
        <v>6184000103</v>
      </c>
      <c r="C354" s="73"/>
      <c r="D354" s="33" t="s">
        <v>696</v>
      </c>
      <c r="E354" s="85"/>
      <c r="F354" s="87">
        <v>0</v>
      </c>
      <c r="G354" s="88"/>
      <c r="H354" s="87">
        <f t="shared" si="6"/>
        <v>0</v>
      </c>
      <c r="I354" s="88"/>
      <c r="J354" s="87">
        <v>0</v>
      </c>
      <c r="N354" s="67"/>
      <c r="O354" s="67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</row>
    <row r="355" spans="2:27" s="71" customFormat="1" ht="15" hidden="1" x14ac:dyDescent="0.25">
      <c r="B355" s="86">
        <v>6184000104</v>
      </c>
      <c r="C355" s="73"/>
      <c r="D355" s="33" t="s">
        <v>681</v>
      </c>
      <c r="E355" s="85"/>
      <c r="F355" s="87">
        <v>0</v>
      </c>
      <c r="G355" s="88"/>
      <c r="H355" s="87">
        <f t="shared" si="6"/>
        <v>0</v>
      </c>
      <c r="I355" s="88"/>
      <c r="J355" s="87">
        <v>0</v>
      </c>
      <c r="N355" s="67"/>
      <c r="O355" s="67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</row>
    <row r="356" spans="2:27" s="71" customFormat="1" ht="15" hidden="1" x14ac:dyDescent="0.25">
      <c r="B356" s="86">
        <v>6184000105</v>
      </c>
      <c r="C356" s="73"/>
      <c r="D356" s="33" t="s">
        <v>697</v>
      </c>
      <c r="E356" s="85"/>
      <c r="F356" s="87">
        <v>0</v>
      </c>
      <c r="G356" s="88"/>
      <c r="H356" s="87">
        <f t="shared" si="6"/>
        <v>0</v>
      </c>
      <c r="I356" s="88"/>
      <c r="J356" s="87">
        <v>0</v>
      </c>
      <c r="N356" s="67"/>
      <c r="O356" s="67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</row>
    <row r="357" spans="2:27" s="71" customFormat="1" ht="15" hidden="1" x14ac:dyDescent="0.25">
      <c r="B357" s="86">
        <v>6184000106</v>
      </c>
      <c r="C357" s="73"/>
      <c r="D357" s="33" t="s">
        <v>698</v>
      </c>
      <c r="E357" s="85"/>
      <c r="F357" s="87">
        <v>0</v>
      </c>
      <c r="G357" s="88"/>
      <c r="H357" s="87">
        <f t="shared" si="6"/>
        <v>0</v>
      </c>
      <c r="I357" s="88"/>
      <c r="J357" s="87">
        <v>0</v>
      </c>
      <c r="N357" s="67"/>
      <c r="O357" s="67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</row>
    <row r="358" spans="2:27" s="71" customFormat="1" ht="15" hidden="1" x14ac:dyDescent="0.25">
      <c r="B358" s="86" t="s">
        <v>699</v>
      </c>
      <c r="C358" s="73"/>
      <c r="D358" s="33" t="s">
        <v>700</v>
      </c>
      <c r="E358" s="85"/>
      <c r="F358" s="87">
        <v>0</v>
      </c>
      <c r="G358" s="88"/>
      <c r="H358" s="87">
        <f t="shared" si="6"/>
        <v>0</v>
      </c>
      <c r="I358" s="88"/>
      <c r="J358" s="87">
        <v>0</v>
      </c>
      <c r="N358" s="67"/>
      <c r="O358" s="67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</row>
    <row r="359" spans="2:27" s="71" customFormat="1" ht="15" hidden="1" x14ac:dyDescent="0.25">
      <c r="B359" s="86">
        <v>6184000107</v>
      </c>
      <c r="C359" s="73"/>
      <c r="D359" s="33" t="s">
        <v>695</v>
      </c>
      <c r="E359" s="85"/>
      <c r="F359" s="87">
        <v>0</v>
      </c>
      <c r="G359" s="88"/>
      <c r="H359" s="87">
        <f t="shared" si="6"/>
        <v>0</v>
      </c>
      <c r="I359" s="88"/>
      <c r="J359" s="87">
        <v>0</v>
      </c>
      <c r="N359" s="67"/>
      <c r="O359" s="67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</row>
    <row r="360" spans="2:27" s="71" customFormat="1" ht="14.25" hidden="1" x14ac:dyDescent="0.2">
      <c r="B360" s="86">
        <v>6184000108</v>
      </c>
      <c r="C360" s="73"/>
      <c r="D360" s="33" t="s">
        <v>701</v>
      </c>
      <c r="F360" s="87">
        <v>0</v>
      </c>
      <c r="G360" s="88"/>
      <c r="H360" s="87">
        <f t="shared" si="6"/>
        <v>0</v>
      </c>
      <c r="I360" s="88"/>
      <c r="J360" s="87">
        <v>0</v>
      </c>
      <c r="N360" s="68"/>
      <c r="O360" s="67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</row>
    <row r="361" spans="2:27" s="71" customFormat="1" ht="14.25" hidden="1" x14ac:dyDescent="0.2">
      <c r="B361" s="86">
        <v>6184000109</v>
      </c>
      <c r="C361" s="73"/>
      <c r="D361" s="33" t="s">
        <v>702</v>
      </c>
      <c r="F361" s="87">
        <v>0</v>
      </c>
      <c r="G361" s="88"/>
      <c r="H361" s="87">
        <f t="shared" si="6"/>
        <v>0</v>
      </c>
      <c r="I361" s="88"/>
      <c r="J361" s="87">
        <v>0</v>
      </c>
      <c r="N361" s="68"/>
      <c r="O361" s="67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</row>
    <row r="362" spans="2:27" s="71" customFormat="1" ht="14.25" x14ac:dyDescent="0.2">
      <c r="B362" s="86">
        <v>6184000110</v>
      </c>
      <c r="C362" s="73"/>
      <c r="D362" s="33" t="s">
        <v>703</v>
      </c>
      <c r="F362" s="87">
        <v>28964.739999999991</v>
      </c>
      <c r="G362" s="88"/>
      <c r="H362" s="87">
        <f t="shared" si="6"/>
        <v>-40647.410000000003</v>
      </c>
      <c r="I362" s="88"/>
      <c r="J362" s="87">
        <v>-11682.670000000013</v>
      </c>
      <c r="N362" s="68"/>
      <c r="O362" s="67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</row>
    <row r="363" spans="2:27" s="71" customFormat="1" ht="14.25" hidden="1" x14ac:dyDescent="0.2">
      <c r="B363" s="86">
        <v>6184000111</v>
      </c>
      <c r="C363" s="73"/>
      <c r="D363" s="33" t="s">
        <v>704</v>
      </c>
      <c r="F363" s="87">
        <v>0</v>
      </c>
      <c r="G363" s="88"/>
      <c r="H363" s="87">
        <f t="shared" si="6"/>
        <v>0</v>
      </c>
      <c r="I363" s="88"/>
      <c r="J363" s="87">
        <v>0</v>
      </c>
      <c r="O363" s="67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</row>
    <row r="364" spans="2:27" s="71" customFormat="1" ht="14.25" hidden="1" x14ac:dyDescent="0.2">
      <c r="B364" s="86">
        <v>6184000112</v>
      </c>
      <c r="C364" s="73"/>
      <c r="D364" s="33" t="s">
        <v>705</v>
      </c>
      <c r="F364" s="87">
        <v>0</v>
      </c>
      <c r="G364" s="88"/>
      <c r="H364" s="87">
        <f t="shared" si="6"/>
        <v>0</v>
      </c>
      <c r="I364" s="88"/>
      <c r="J364" s="87">
        <v>0</v>
      </c>
      <c r="O364" s="67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</row>
    <row r="365" spans="2:27" s="71" customFormat="1" ht="14.25" hidden="1" x14ac:dyDescent="0.2">
      <c r="B365" s="86">
        <v>6184000113</v>
      </c>
      <c r="C365" s="73"/>
      <c r="D365" s="33" t="s">
        <v>706</v>
      </c>
      <c r="F365" s="87">
        <v>0</v>
      </c>
      <c r="G365" s="88"/>
      <c r="H365" s="87">
        <f t="shared" si="6"/>
        <v>0</v>
      </c>
      <c r="I365" s="88"/>
      <c r="J365" s="87">
        <v>0</v>
      </c>
      <c r="N365" s="68"/>
      <c r="O365" s="67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</row>
    <row r="366" spans="2:27" s="71" customFormat="1" ht="14.25" hidden="1" x14ac:dyDescent="0.2">
      <c r="B366" s="86">
        <v>6184000116</v>
      </c>
      <c r="C366" s="73"/>
      <c r="D366" s="33" t="s">
        <v>707</v>
      </c>
      <c r="F366" s="87">
        <v>0</v>
      </c>
      <c r="G366" s="88"/>
      <c r="H366" s="87">
        <f t="shared" si="6"/>
        <v>0</v>
      </c>
      <c r="I366" s="88"/>
      <c r="J366" s="87">
        <v>0</v>
      </c>
      <c r="N366" s="68"/>
      <c r="O366" s="67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</row>
    <row r="367" spans="2:27" s="71" customFormat="1" ht="14.25" hidden="1" x14ac:dyDescent="0.2">
      <c r="B367" s="86">
        <v>6185000114</v>
      </c>
      <c r="C367" s="73"/>
      <c r="D367" s="33" t="s">
        <v>694</v>
      </c>
      <c r="F367" s="87">
        <v>0</v>
      </c>
      <c r="G367" s="88"/>
      <c r="H367" s="87">
        <f t="shared" si="6"/>
        <v>0</v>
      </c>
      <c r="I367" s="88"/>
      <c r="J367" s="87">
        <v>0</v>
      </c>
      <c r="N367" s="68"/>
      <c r="O367" s="67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</row>
    <row r="368" spans="2:27" s="71" customFormat="1" ht="14.25" hidden="1" x14ac:dyDescent="0.2">
      <c r="B368" s="86">
        <v>6186000115</v>
      </c>
      <c r="C368" s="73"/>
      <c r="D368" s="33" t="s">
        <v>708</v>
      </c>
      <c r="F368" s="87">
        <v>0</v>
      </c>
      <c r="G368" s="88"/>
      <c r="H368" s="87">
        <f t="shared" si="6"/>
        <v>0</v>
      </c>
      <c r="I368" s="88"/>
      <c r="J368" s="87">
        <v>0</v>
      </c>
      <c r="N368" s="68"/>
      <c r="O368" s="67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</row>
    <row r="369" spans="1:27" s="71" customFormat="1" ht="14.25" hidden="1" x14ac:dyDescent="0.2">
      <c r="B369" s="86">
        <v>6187000116</v>
      </c>
      <c r="C369" s="73"/>
      <c r="D369" s="33" t="s">
        <v>709</v>
      </c>
      <c r="F369" s="87">
        <v>0</v>
      </c>
      <c r="G369" s="88"/>
      <c r="H369" s="87">
        <f t="shared" si="6"/>
        <v>0</v>
      </c>
      <c r="I369" s="88"/>
      <c r="J369" s="87">
        <v>0</v>
      </c>
      <c r="N369" s="68"/>
      <c r="O369" s="67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</row>
    <row r="370" spans="1:27" s="71" customFormat="1" ht="14.25" hidden="1" x14ac:dyDescent="0.2">
      <c r="B370" s="86">
        <v>6188000117</v>
      </c>
      <c r="C370" s="73"/>
      <c r="D370" s="33" t="s">
        <v>710</v>
      </c>
      <c r="F370" s="87">
        <v>0</v>
      </c>
      <c r="G370" s="88"/>
      <c r="H370" s="87">
        <f t="shared" si="6"/>
        <v>0</v>
      </c>
      <c r="I370" s="88"/>
      <c r="J370" s="87">
        <v>0</v>
      </c>
      <c r="N370" s="119"/>
      <c r="O370" s="67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</row>
    <row r="371" spans="1:27" s="71" customFormat="1" ht="14.25" hidden="1" x14ac:dyDescent="0.2">
      <c r="B371" s="86">
        <v>6189000118</v>
      </c>
      <c r="C371" s="73"/>
      <c r="D371" s="120" t="s">
        <v>711</v>
      </c>
      <c r="F371" s="87">
        <v>0</v>
      </c>
      <c r="G371" s="88"/>
      <c r="H371" s="87">
        <f t="shared" si="6"/>
        <v>0</v>
      </c>
      <c r="I371" s="88"/>
      <c r="J371" s="87">
        <v>0</v>
      </c>
      <c r="N371" s="68"/>
      <c r="O371" s="67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</row>
    <row r="372" spans="1:27" s="71" customFormat="1" ht="14.25" hidden="1" x14ac:dyDescent="0.2">
      <c r="B372" s="86">
        <v>6190000119</v>
      </c>
      <c r="C372" s="73"/>
      <c r="D372" s="120" t="s">
        <v>712</v>
      </c>
      <c r="F372" s="87">
        <v>0</v>
      </c>
      <c r="G372" s="88"/>
      <c r="H372" s="87">
        <f t="shared" si="6"/>
        <v>0</v>
      </c>
      <c r="I372" s="88"/>
      <c r="J372" s="87">
        <v>0</v>
      </c>
      <c r="N372" s="68"/>
      <c r="O372" s="67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</row>
    <row r="373" spans="1:27" s="71" customFormat="1" ht="15" hidden="1" x14ac:dyDescent="0.25">
      <c r="B373" s="86">
        <v>6184000120</v>
      </c>
      <c r="C373" s="73"/>
      <c r="D373" s="33" t="s">
        <v>713</v>
      </c>
      <c r="E373" s="85"/>
      <c r="F373" s="87">
        <v>0</v>
      </c>
      <c r="G373" s="88"/>
      <c r="H373" s="87">
        <f t="shared" si="6"/>
        <v>0</v>
      </c>
      <c r="I373" s="88"/>
      <c r="J373" s="87">
        <v>0</v>
      </c>
      <c r="N373" s="67"/>
      <c r="O373" s="67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</row>
    <row r="374" spans="1:27" ht="14.25" hidden="1" x14ac:dyDescent="0.2">
      <c r="B374" s="86">
        <v>6184000121</v>
      </c>
      <c r="D374" s="120" t="s">
        <v>114</v>
      </c>
      <c r="F374" s="78">
        <v>0</v>
      </c>
      <c r="H374" s="87">
        <f t="shared" si="6"/>
        <v>0</v>
      </c>
      <c r="J374" s="78">
        <v>0</v>
      </c>
    </row>
    <row r="375" spans="1:27" ht="14.25" hidden="1" x14ac:dyDescent="0.2">
      <c r="B375" s="86">
        <v>6184000122</v>
      </c>
      <c r="D375" s="120" t="s">
        <v>714</v>
      </c>
      <c r="F375" s="78">
        <v>0</v>
      </c>
      <c r="H375" s="87">
        <f t="shared" si="6"/>
        <v>0</v>
      </c>
      <c r="J375" s="78">
        <v>0</v>
      </c>
    </row>
    <row r="376" spans="1:27" ht="14.25" hidden="1" x14ac:dyDescent="0.2">
      <c r="B376" s="86">
        <v>6184000123</v>
      </c>
      <c r="D376" s="120" t="s">
        <v>145</v>
      </c>
      <c r="F376" s="78">
        <v>0</v>
      </c>
      <c r="H376" s="87">
        <f t="shared" si="6"/>
        <v>0</v>
      </c>
      <c r="J376" s="78">
        <v>0</v>
      </c>
    </row>
    <row r="377" spans="1:27" ht="14.25" hidden="1" x14ac:dyDescent="0.2">
      <c r="B377" s="86">
        <v>6184000124</v>
      </c>
      <c r="D377" s="120" t="s">
        <v>715</v>
      </c>
      <c r="F377" s="78">
        <v>0</v>
      </c>
      <c r="H377" s="87">
        <f t="shared" si="6"/>
        <v>0</v>
      </c>
      <c r="J377" s="78">
        <v>0</v>
      </c>
    </row>
    <row r="378" spans="1:27" s="71" customFormat="1" ht="14.25" x14ac:dyDescent="0.2">
      <c r="A378" s="111" t="s">
        <v>486</v>
      </c>
      <c r="B378" s="72">
        <v>1</v>
      </c>
      <c r="C378" s="73" t="s">
        <v>201</v>
      </c>
      <c r="F378" s="100">
        <f>SUM(F350:F377)</f>
        <v>28964.739999999991</v>
      </c>
      <c r="G378" s="88"/>
      <c r="H378" s="100">
        <f>J378-F378</f>
        <v>-40647.410000000003</v>
      </c>
      <c r="I378" s="88"/>
      <c r="J378" s="100">
        <f>SUM(J350:J377)</f>
        <v>-11682.670000000013</v>
      </c>
      <c r="M378" s="67"/>
      <c r="N378" s="67"/>
      <c r="O378" s="67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</row>
    <row r="379" spans="1:27" s="71" customFormat="1" ht="14.25" x14ac:dyDescent="0.2">
      <c r="B379" s="116"/>
      <c r="C379" s="73"/>
      <c r="D379" s="121"/>
      <c r="E379" s="121"/>
      <c r="F379" s="90"/>
      <c r="G379" s="88"/>
      <c r="H379" s="42"/>
      <c r="I379" s="88"/>
      <c r="J379" s="90"/>
      <c r="M379" s="67"/>
      <c r="N379" s="67"/>
      <c r="O379" s="67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</row>
    <row r="380" spans="1:27" s="71" customFormat="1" ht="15" thickBot="1" x14ac:dyDescent="0.25">
      <c r="A380" s="71" t="s">
        <v>284</v>
      </c>
      <c r="B380" s="116"/>
      <c r="C380" s="73" t="s">
        <v>201</v>
      </c>
      <c r="D380" s="122" t="s">
        <v>716</v>
      </c>
      <c r="E380" s="123"/>
      <c r="F380" s="124">
        <f>+F378+F348+F293</f>
        <v>27191019.260000002</v>
      </c>
      <c r="G380" s="90"/>
      <c r="H380" s="124">
        <f>+H378+H348+H293</f>
        <v>4520850.5399999991</v>
      </c>
      <c r="I380" s="90"/>
      <c r="J380" s="124">
        <f>+J378+J348+J293</f>
        <v>31711869.800000001</v>
      </c>
      <c r="M380" s="125"/>
      <c r="N380" s="67"/>
      <c r="O380" s="67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</row>
    <row r="381" spans="1:27" s="71" customFormat="1" ht="15" thickTop="1" x14ac:dyDescent="0.2">
      <c r="B381" s="116"/>
      <c r="C381" s="73"/>
      <c r="D381" s="64"/>
      <c r="E381" s="64"/>
      <c r="F381" s="90"/>
      <c r="G381" s="90"/>
      <c r="H381" s="42"/>
      <c r="I381" s="90"/>
      <c r="J381" s="90"/>
      <c r="M381" s="67"/>
      <c r="N381" s="67"/>
      <c r="O381" s="67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</row>
    <row r="382" spans="1:27" s="71" customFormat="1" ht="14.25" x14ac:dyDescent="0.2">
      <c r="B382" s="116"/>
      <c r="C382" s="73" t="s">
        <v>201</v>
      </c>
      <c r="D382" s="64" t="s">
        <v>651</v>
      </c>
      <c r="E382" s="64"/>
      <c r="F382" s="126">
        <f>F295</f>
        <v>5922011</v>
      </c>
      <c r="G382" s="90"/>
      <c r="H382" s="127">
        <f>H295</f>
        <v>5922011</v>
      </c>
      <c r="I382" s="90"/>
      <c r="J382" s="126">
        <f>J295</f>
        <v>5922011</v>
      </c>
      <c r="M382" s="67"/>
      <c r="N382" s="67"/>
      <c r="O382" s="67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</row>
    <row r="383" spans="1:27" s="71" customFormat="1" ht="14.25" x14ac:dyDescent="0.2">
      <c r="B383" s="116"/>
      <c r="C383" s="73"/>
      <c r="D383" s="128"/>
      <c r="E383" s="64"/>
      <c r="F383" s="87"/>
      <c r="G383" s="90"/>
      <c r="H383" s="62"/>
      <c r="I383" s="90"/>
      <c r="J383" s="87"/>
      <c r="M383" s="67"/>
      <c r="N383" s="67"/>
      <c r="O383" s="67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</row>
    <row r="384" spans="1:27" s="71" customFormat="1" ht="15" thickBot="1" x14ac:dyDescent="0.25">
      <c r="B384" s="116"/>
      <c r="C384" s="73" t="s">
        <v>201</v>
      </c>
      <c r="D384" s="129" t="s">
        <v>717</v>
      </c>
      <c r="E384" s="123"/>
      <c r="F384" s="117">
        <f>IFERROR(+F380/F382,0)</f>
        <v>4.5915178577007039</v>
      </c>
      <c r="G384" s="90"/>
      <c r="H384" s="117">
        <f>IFERROR(+H380/H382,0)</f>
        <v>0.76339786265172405</v>
      </c>
      <c r="I384" s="90"/>
      <c r="J384" s="117">
        <f>IFERROR(+J380/J382,0)</f>
        <v>5.3549157203524276</v>
      </c>
      <c r="M384" s="67"/>
      <c r="N384" s="67"/>
      <c r="O384" s="67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</row>
    <row r="385" spans="2:27" s="71" customFormat="1" ht="15" thickTop="1" x14ac:dyDescent="0.2">
      <c r="B385" s="116"/>
      <c r="C385" s="73"/>
      <c r="F385" s="78"/>
      <c r="G385" s="79"/>
      <c r="H385" s="78"/>
      <c r="I385" s="79"/>
      <c r="J385" s="78"/>
      <c r="O385" s="67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</row>
    <row r="386" spans="2:27" s="71" customFormat="1" ht="15" x14ac:dyDescent="0.25">
      <c r="B386" s="72"/>
      <c r="C386" s="76"/>
      <c r="F386" s="78"/>
      <c r="G386" s="79"/>
      <c r="H386" s="78"/>
      <c r="I386" s="79"/>
      <c r="J386" s="78"/>
      <c r="O386" s="67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</row>
    <row r="387" spans="2:27" x14ac:dyDescent="0.2">
      <c r="C387" s="130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</row>
    <row r="388" spans="2:27" x14ac:dyDescent="0.2">
      <c r="C388" s="130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</row>
    <row r="390" spans="2:27" x14ac:dyDescent="0.2"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</row>
    <row r="391" spans="2:27" x14ac:dyDescent="0.2"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</row>
    <row r="392" spans="2:27" x14ac:dyDescent="0.2"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</row>
    <row r="393" spans="2:27" x14ac:dyDescent="0.2"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</row>
    <row r="394" spans="2:27" x14ac:dyDescent="0.2"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</row>
    <row r="395" spans="2:27" x14ac:dyDescent="0.2"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</row>
    <row r="396" spans="2:27" x14ac:dyDescent="0.2"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</row>
    <row r="397" spans="2:27" x14ac:dyDescent="0.2"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</row>
    <row r="398" spans="2:27" x14ac:dyDescent="0.2"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</row>
    <row r="399" spans="2:27" x14ac:dyDescent="0.2"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</row>
    <row r="400" spans="2:27" x14ac:dyDescent="0.2"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</row>
    <row r="401" spans="6:27" x14ac:dyDescent="0.2"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</row>
    <row r="402" spans="6:27" x14ac:dyDescent="0.2"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</row>
    <row r="403" spans="6:27" x14ac:dyDescent="0.2"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</row>
    <row r="404" spans="6:27" x14ac:dyDescent="0.2"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</row>
    <row r="411" spans="6:27" x14ac:dyDescent="0.2">
      <c r="F411" s="131"/>
      <c r="G411" s="131"/>
      <c r="H411" s="131"/>
      <c r="I411" s="131"/>
      <c r="J411" s="131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</row>
    <row r="412" spans="6:27" x14ac:dyDescent="0.2">
      <c r="F412" s="131"/>
      <c r="G412" s="131"/>
      <c r="H412" s="131"/>
      <c r="I412" s="131"/>
      <c r="J412" s="131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</row>
    <row r="413" spans="6:27" x14ac:dyDescent="0.2">
      <c r="F413" s="131"/>
      <c r="G413" s="131"/>
      <c r="H413" s="131"/>
      <c r="I413" s="131"/>
      <c r="J413" s="131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</row>
    <row r="414" spans="6:27" x14ac:dyDescent="0.2">
      <c r="F414" s="131"/>
      <c r="G414" s="131"/>
      <c r="H414" s="131"/>
      <c r="I414" s="131"/>
      <c r="J414" s="131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</row>
    <row r="415" spans="6:27" x14ac:dyDescent="0.2">
      <c r="F415" s="131"/>
      <c r="G415" s="131"/>
      <c r="H415" s="131"/>
      <c r="I415" s="131"/>
      <c r="J415" s="131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</row>
    <row r="416" spans="6:27" x14ac:dyDescent="0.2">
      <c r="F416" s="131"/>
      <c r="G416" s="131"/>
      <c r="H416" s="131"/>
      <c r="I416" s="131"/>
      <c r="J416" s="131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</row>
    <row r="417" spans="6:27" x14ac:dyDescent="0.2">
      <c r="F417" s="131"/>
      <c r="G417" s="131"/>
      <c r="H417" s="131"/>
      <c r="I417" s="131"/>
      <c r="J417" s="131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</row>
    <row r="418" spans="6:27" x14ac:dyDescent="0.2">
      <c r="F418" s="131"/>
      <c r="G418" s="131"/>
      <c r="H418" s="131"/>
      <c r="I418" s="131"/>
      <c r="J418" s="131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</row>
    <row r="419" spans="6:27" x14ac:dyDescent="0.2">
      <c r="F419" s="131"/>
      <c r="G419" s="131"/>
      <c r="H419" s="131"/>
      <c r="I419" s="131"/>
      <c r="J419" s="131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</row>
    <row r="420" spans="6:27" x14ac:dyDescent="0.2">
      <c r="F420" s="131"/>
      <c r="G420" s="131"/>
      <c r="H420" s="131"/>
      <c r="I420" s="131"/>
      <c r="J420" s="131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</row>
    <row r="421" spans="6:27" x14ac:dyDescent="0.2">
      <c r="F421" s="131"/>
      <c r="G421" s="131"/>
      <c r="H421" s="131"/>
      <c r="I421" s="131"/>
      <c r="J421" s="131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</row>
    <row r="422" spans="6:27" x14ac:dyDescent="0.2">
      <c r="F422" s="131"/>
      <c r="G422" s="131"/>
      <c r="H422" s="131"/>
      <c r="I422" s="131"/>
      <c r="J422" s="131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</row>
    <row r="423" spans="6:27" x14ac:dyDescent="0.2">
      <c r="F423" s="131"/>
      <c r="G423" s="131"/>
      <c r="H423" s="131"/>
      <c r="I423" s="131"/>
      <c r="J423" s="131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</row>
    <row r="424" spans="6:27" x14ac:dyDescent="0.2">
      <c r="F424" s="131"/>
      <c r="G424" s="131"/>
      <c r="H424" s="131"/>
      <c r="I424" s="131"/>
      <c r="J424" s="131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</row>
    <row r="425" spans="6:27" x14ac:dyDescent="0.2">
      <c r="F425" s="131"/>
      <c r="G425" s="131"/>
      <c r="H425" s="131"/>
      <c r="I425" s="131"/>
      <c r="J425" s="131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</row>
    <row r="426" spans="6:27" x14ac:dyDescent="0.2">
      <c r="F426" s="131"/>
      <c r="G426" s="131"/>
      <c r="H426" s="131"/>
      <c r="I426" s="131"/>
      <c r="J426" s="131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</row>
    <row r="427" spans="6:27" x14ac:dyDescent="0.2">
      <c r="F427" s="131"/>
      <c r="G427" s="131"/>
      <c r="H427" s="131"/>
      <c r="I427" s="131"/>
      <c r="J427" s="131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</row>
    <row r="428" spans="6:27" x14ac:dyDescent="0.2">
      <c r="F428" s="131"/>
      <c r="G428" s="131"/>
      <c r="H428" s="131"/>
      <c r="I428" s="131"/>
      <c r="J428" s="131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</row>
    <row r="429" spans="6:27" x14ac:dyDescent="0.2">
      <c r="F429" s="131"/>
      <c r="G429" s="131"/>
      <c r="H429" s="131"/>
      <c r="I429" s="131"/>
      <c r="J429" s="131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</row>
    <row r="430" spans="6:27" x14ac:dyDescent="0.2">
      <c r="F430" s="131"/>
      <c r="G430" s="131"/>
      <c r="H430" s="131"/>
      <c r="I430" s="131"/>
      <c r="J430" s="131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</row>
    <row r="431" spans="6:27" x14ac:dyDescent="0.2">
      <c r="F431" s="131"/>
      <c r="G431" s="131"/>
      <c r="H431" s="131"/>
      <c r="I431" s="131"/>
      <c r="J431" s="131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</row>
    <row r="432" spans="6:27" x14ac:dyDescent="0.2">
      <c r="F432" s="131"/>
      <c r="G432" s="131"/>
      <c r="H432" s="131"/>
      <c r="I432" s="131"/>
      <c r="J432" s="131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</row>
    <row r="433" spans="6:27" x14ac:dyDescent="0.2">
      <c r="F433" s="131"/>
      <c r="G433" s="131"/>
      <c r="H433" s="131"/>
      <c r="I433" s="131"/>
      <c r="J433" s="131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</row>
    <row r="434" spans="6:27" x14ac:dyDescent="0.2">
      <c r="F434" s="131"/>
      <c r="G434" s="131"/>
      <c r="H434" s="131"/>
      <c r="I434" s="131"/>
      <c r="J434" s="131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</row>
    <row r="435" spans="6:27" x14ac:dyDescent="0.2">
      <c r="F435" s="131"/>
      <c r="G435" s="131"/>
      <c r="H435" s="131"/>
      <c r="I435" s="131"/>
      <c r="J435" s="131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</row>
    <row r="436" spans="6:27" x14ac:dyDescent="0.2">
      <c r="F436" s="131"/>
      <c r="G436" s="131"/>
      <c r="H436" s="131"/>
      <c r="I436" s="131"/>
      <c r="J436" s="131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</row>
    <row r="437" spans="6:27" x14ac:dyDescent="0.2">
      <c r="F437" s="131"/>
      <c r="G437" s="131"/>
      <c r="H437" s="131"/>
      <c r="I437" s="131"/>
      <c r="J437" s="131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</row>
    <row r="438" spans="6:27" x14ac:dyDescent="0.2">
      <c r="F438" s="131"/>
      <c r="G438" s="131"/>
      <c r="H438" s="131"/>
      <c r="I438" s="131"/>
      <c r="J438" s="131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</row>
    <row r="439" spans="6:27" x14ac:dyDescent="0.2">
      <c r="F439" s="131"/>
      <c r="G439" s="131"/>
      <c r="H439" s="131"/>
      <c r="I439" s="131"/>
      <c r="J439" s="131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</row>
    <row r="440" spans="6:27" x14ac:dyDescent="0.2">
      <c r="F440" s="131"/>
      <c r="G440" s="131"/>
      <c r="H440" s="131"/>
      <c r="I440" s="131"/>
      <c r="J440" s="131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</row>
    <row r="441" spans="6:27" x14ac:dyDescent="0.2">
      <c r="F441" s="131"/>
      <c r="G441" s="131"/>
      <c r="H441" s="131"/>
      <c r="I441" s="131"/>
      <c r="J441" s="131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</row>
    <row r="442" spans="6:27" x14ac:dyDescent="0.2">
      <c r="F442" s="131"/>
      <c r="G442" s="131"/>
      <c r="H442" s="131"/>
      <c r="I442" s="131"/>
      <c r="J442" s="131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</row>
    <row r="443" spans="6:27" x14ac:dyDescent="0.2">
      <c r="F443" s="131"/>
      <c r="G443" s="131"/>
      <c r="H443" s="131"/>
      <c r="I443" s="131"/>
      <c r="J443" s="131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</row>
    <row r="444" spans="6:27" x14ac:dyDescent="0.2">
      <c r="F444" s="131"/>
      <c r="G444" s="131"/>
      <c r="H444" s="131"/>
      <c r="I444" s="131"/>
      <c r="J444" s="131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</row>
    <row r="445" spans="6:27" x14ac:dyDescent="0.2">
      <c r="F445" s="131"/>
      <c r="G445" s="131"/>
      <c r="H445" s="131"/>
      <c r="I445" s="131"/>
      <c r="J445" s="131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</row>
    <row r="446" spans="6:27" x14ac:dyDescent="0.2">
      <c r="F446" s="131"/>
      <c r="G446" s="131"/>
      <c r="H446" s="131"/>
      <c r="I446" s="131"/>
      <c r="J446" s="131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</row>
    <row r="447" spans="6:27" x14ac:dyDescent="0.2">
      <c r="F447" s="131"/>
      <c r="G447" s="131"/>
      <c r="H447" s="131"/>
      <c r="I447" s="131"/>
      <c r="J447" s="131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</row>
    <row r="448" spans="6:27" x14ac:dyDescent="0.2">
      <c r="F448" s="131"/>
      <c r="G448" s="131"/>
      <c r="H448" s="131"/>
      <c r="I448" s="131"/>
      <c r="J448" s="131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</row>
    <row r="450" spans="6:27" x14ac:dyDescent="0.2">
      <c r="F450" s="131"/>
      <c r="G450" s="131"/>
      <c r="H450" s="131"/>
      <c r="I450" s="131"/>
      <c r="J450" s="131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</row>
    <row r="451" spans="6:27" x14ac:dyDescent="0.2">
      <c r="F451" s="131"/>
      <c r="G451" s="131"/>
      <c r="H451" s="131"/>
      <c r="I451" s="131"/>
      <c r="J451" s="131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</row>
    <row r="452" spans="6:27" x14ac:dyDescent="0.2">
      <c r="F452" s="131"/>
      <c r="G452" s="131"/>
      <c r="H452" s="131"/>
      <c r="I452" s="131"/>
      <c r="J452" s="131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</row>
    <row r="453" spans="6:27" x14ac:dyDescent="0.2">
      <c r="F453" s="131"/>
      <c r="G453" s="131"/>
      <c r="H453" s="131"/>
      <c r="I453" s="131"/>
      <c r="J453" s="131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</row>
    <row r="454" spans="6:27" x14ac:dyDescent="0.2">
      <c r="F454" s="131"/>
      <c r="G454" s="131"/>
      <c r="H454" s="131"/>
      <c r="I454" s="131"/>
      <c r="J454" s="131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</row>
    <row r="455" spans="6:27" x14ac:dyDescent="0.2">
      <c r="F455" s="131"/>
      <c r="G455" s="131"/>
      <c r="H455" s="131"/>
      <c r="I455" s="131"/>
      <c r="J455" s="131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</row>
    <row r="456" spans="6:27" x14ac:dyDescent="0.2">
      <c r="F456" s="131"/>
      <c r="G456" s="131"/>
      <c r="H456" s="131"/>
      <c r="I456" s="131"/>
      <c r="J456" s="131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</row>
    <row r="457" spans="6:27" x14ac:dyDescent="0.2">
      <c r="F457" s="131"/>
      <c r="G457" s="131"/>
      <c r="H457" s="131"/>
      <c r="I457" s="131"/>
      <c r="J457" s="131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</row>
    <row r="458" spans="6:27" x14ac:dyDescent="0.2">
      <c r="F458" s="131"/>
      <c r="G458" s="131"/>
      <c r="H458" s="131"/>
      <c r="I458" s="131"/>
      <c r="J458" s="131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</row>
    <row r="459" spans="6:27" x14ac:dyDescent="0.2">
      <c r="F459" s="131"/>
      <c r="G459" s="131"/>
      <c r="H459" s="131"/>
      <c r="I459" s="131"/>
      <c r="J459" s="131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</row>
    <row r="460" spans="6:27" x14ac:dyDescent="0.2">
      <c r="F460" s="131"/>
      <c r="G460" s="131"/>
      <c r="H460" s="131"/>
      <c r="I460" s="131"/>
      <c r="J460" s="131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</row>
    <row r="461" spans="6:27" x14ac:dyDescent="0.2">
      <c r="F461" s="131"/>
      <c r="G461" s="131"/>
      <c r="H461" s="131"/>
      <c r="I461" s="131"/>
      <c r="J461" s="131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</row>
    <row r="462" spans="6:27" x14ac:dyDescent="0.2">
      <c r="F462" s="131"/>
      <c r="G462" s="131"/>
      <c r="H462" s="131"/>
      <c r="I462" s="131"/>
      <c r="J462" s="131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</row>
    <row r="463" spans="6:27" x14ac:dyDescent="0.2">
      <c r="F463" s="131"/>
      <c r="G463" s="131"/>
      <c r="H463" s="131"/>
      <c r="I463" s="131"/>
      <c r="J463" s="131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</row>
    <row r="464" spans="6:27" x14ac:dyDescent="0.2">
      <c r="F464" s="131"/>
      <c r="G464" s="131"/>
      <c r="H464" s="131"/>
      <c r="I464" s="131"/>
      <c r="J464" s="131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</row>
  </sheetData>
  <mergeCells count="6">
    <mergeCell ref="D2:J2"/>
    <mergeCell ref="D3:J3"/>
    <mergeCell ref="D4:J4"/>
    <mergeCell ref="D5:J5"/>
    <mergeCell ref="D6:J6"/>
    <mergeCell ref="D7:J7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7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789B-7ED2-4EE4-97CD-0C710D97ACEE}">
  <sheetPr codeName="Sheet7">
    <pageSetUpPr fitToPage="1"/>
  </sheetPr>
  <dimension ref="A2:S1532"/>
  <sheetViews>
    <sheetView showGridLines="0" view="pageBreakPreview" topLeftCell="C1" zoomScaleNormal="90" zoomScaleSheetLayoutView="100" workbookViewId="0">
      <selection activeCell="D3" sqref="D3:P3"/>
    </sheetView>
  </sheetViews>
  <sheetFormatPr defaultColWidth="9.28515625" defaultRowHeight="12" x14ac:dyDescent="0.2"/>
  <cols>
    <col min="1" max="1" width="3.85546875" style="137" hidden="1" customWidth="1"/>
    <col min="2" max="2" width="12.28515625" style="137" hidden="1" customWidth="1"/>
    <col min="3" max="3" width="3.42578125" style="137" customWidth="1"/>
    <col min="4" max="4" width="61.7109375" style="137" customWidth="1"/>
    <col min="5" max="5" width="14.140625" style="139" bestFit="1" customWidth="1"/>
    <col min="6" max="7" width="14.7109375" style="139" bestFit="1" customWidth="1"/>
    <col min="8" max="8" width="13.140625" style="139" bestFit="1" customWidth="1"/>
    <col min="9" max="9" width="14.7109375" style="139" bestFit="1" customWidth="1"/>
    <col min="10" max="10" width="13.7109375" style="139" bestFit="1" customWidth="1"/>
    <col min="11" max="14" width="13.140625" style="139" bestFit="1" customWidth="1"/>
    <col min="15" max="15" width="13.140625" style="140" bestFit="1" customWidth="1"/>
    <col min="16" max="16" width="14.7109375" style="140" bestFit="1" customWidth="1"/>
    <col min="17" max="18" width="14.140625" style="140" bestFit="1" customWidth="1"/>
    <col min="19" max="19" width="13.5703125" style="140" bestFit="1" customWidth="1"/>
    <col min="20" max="16384" width="9.28515625" style="140"/>
  </cols>
  <sheetData>
    <row r="2" spans="1:16" ht="9.75" customHeight="1" x14ac:dyDescent="0.2">
      <c r="D2" s="138"/>
    </row>
    <row r="3" spans="1:16" ht="15" customHeight="1" x14ac:dyDescent="0.2">
      <c r="D3" s="141" t="s">
        <v>0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ht="15.75" customHeight="1" x14ac:dyDescent="0.2">
      <c r="D4" s="141" t="s">
        <v>1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ht="15" customHeight="1" x14ac:dyDescent="0.2">
      <c r="D5" s="141" t="s">
        <v>730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15" customHeight="1" thickBot="1" x14ac:dyDescent="0.25">
      <c r="D6" s="142" t="s">
        <v>4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6" x14ac:dyDescent="0.2">
      <c r="C7" s="138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x14ac:dyDescent="0.2">
      <c r="C8" s="138"/>
      <c r="E8" s="132" t="s">
        <v>718</v>
      </c>
      <c r="F8" s="132" t="s">
        <v>719</v>
      </c>
      <c r="G8" s="132" t="s">
        <v>720</v>
      </c>
      <c r="H8" s="132" t="s">
        <v>721</v>
      </c>
      <c r="I8" s="132" t="s">
        <v>722</v>
      </c>
      <c r="J8" s="132" t="s">
        <v>723</v>
      </c>
      <c r="K8" s="132" t="s">
        <v>724</v>
      </c>
      <c r="L8" s="132" t="s">
        <v>725</v>
      </c>
      <c r="M8" s="132" t="s">
        <v>726</v>
      </c>
      <c r="N8" s="132" t="s">
        <v>727</v>
      </c>
      <c r="O8" s="144" t="s">
        <v>728</v>
      </c>
      <c r="P8" s="144" t="s">
        <v>729</v>
      </c>
    </row>
    <row r="9" spans="1:16" ht="5.25" customHeight="1" x14ac:dyDescent="0.2">
      <c r="C9" s="138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45"/>
      <c r="P9" s="145"/>
    </row>
    <row r="10" spans="1:16" ht="14.25" x14ac:dyDescent="0.2">
      <c r="A10" s="146" t="s">
        <v>386</v>
      </c>
      <c r="B10" s="147">
        <v>1</v>
      </c>
      <c r="C10" s="148" t="s">
        <v>201</v>
      </c>
      <c r="D10" s="149" t="s">
        <v>387</v>
      </c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</row>
    <row r="11" spans="1:16" ht="14.25" x14ac:dyDescent="0.2">
      <c r="A11" s="146"/>
      <c r="B11" s="151">
        <v>7110000201</v>
      </c>
      <c r="C11" s="148"/>
      <c r="D11" s="152" t="s">
        <v>388</v>
      </c>
      <c r="E11" s="62">
        <v>4466248.99</v>
      </c>
      <c r="F11" s="62">
        <v>4417324.879999999</v>
      </c>
      <c r="G11" s="62">
        <v>4417324.8800000008</v>
      </c>
      <c r="H11" s="62">
        <v>4431920.57</v>
      </c>
      <c r="I11" s="62">
        <v>4434439.1499999985</v>
      </c>
      <c r="J11" s="62">
        <v>4525587.5199999996</v>
      </c>
      <c r="K11" s="62">
        <v>4613452.0300000012</v>
      </c>
      <c r="L11" s="62">
        <v>4726976.7200000025</v>
      </c>
      <c r="M11" s="62"/>
      <c r="N11" s="62"/>
      <c r="O11" s="62"/>
      <c r="P11" s="62"/>
    </row>
    <row r="12" spans="1:16" ht="14.25" hidden="1" x14ac:dyDescent="0.2">
      <c r="A12" s="146"/>
      <c r="B12" s="151">
        <v>7110000202</v>
      </c>
      <c r="C12" s="148"/>
      <c r="D12" s="152" t="s">
        <v>389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/>
      <c r="N12" s="62"/>
      <c r="O12" s="62"/>
      <c r="P12" s="62"/>
    </row>
    <row r="13" spans="1:16" ht="14.25" hidden="1" x14ac:dyDescent="0.2">
      <c r="A13" s="146"/>
      <c r="B13" s="151">
        <v>7110000203</v>
      </c>
      <c r="C13" s="148"/>
      <c r="D13" s="152" t="s">
        <v>390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/>
      <c r="N13" s="62"/>
      <c r="O13" s="62"/>
      <c r="P13" s="62"/>
    </row>
    <row r="14" spans="1:16" ht="14.25" hidden="1" x14ac:dyDescent="0.2">
      <c r="A14" s="146"/>
      <c r="B14" s="151">
        <v>7110000204</v>
      </c>
      <c r="C14" s="148"/>
      <c r="D14" s="152" t="s">
        <v>391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62"/>
      <c r="N14" s="62"/>
      <c r="O14" s="62"/>
      <c r="P14" s="62"/>
    </row>
    <row r="15" spans="1:16" ht="14.25" hidden="1" x14ac:dyDescent="0.2">
      <c r="A15" s="146"/>
      <c r="B15" s="151">
        <v>7110000205</v>
      </c>
      <c r="C15" s="148"/>
      <c r="D15" s="152" t="s">
        <v>392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  <c r="L15" s="62">
        <v>0</v>
      </c>
      <c r="M15" s="62"/>
      <c r="N15" s="62"/>
      <c r="O15" s="62"/>
      <c r="P15" s="62"/>
    </row>
    <row r="16" spans="1:16" ht="14.25" hidden="1" x14ac:dyDescent="0.2">
      <c r="A16" s="146"/>
      <c r="B16" s="151">
        <v>7110000238</v>
      </c>
      <c r="C16" s="148"/>
      <c r="D16" s="152" t="s">
        <v>105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/>
      <c r="N16" s="62"/>
      <c r="O16" s="62"/>
      <c r="P16" s="62"/>
    </row>
    <row r="17" spans="1:16" ht="14.25" hidden="1" x14ac:dyDescent="0.2">
      <c r="A17" s="146"/>
      <c r="B17" s="151">
        <v>7110000206</v>
      </c>
      <c r="C17" s="148"/>
      <c r="D17" s="152" t="s">
        <v>393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/>
      <c r="N17" s="62"/>
      <c r="O17" s="62"/>
      <c r="P17" s="62"/>
    </row>
    <row r="18" spans="1:16" ht="14.25" hidden="1" x14ac:dyDescent="0.2">
      <c r="A18" s="146"/>
      <c r="B18" s="151">
        <v>7110000207</v>
      </c>
      <c r="C18" s="148"/>
      <c r="D18" s="152" t="s">
        <v>394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/>
      <c r="N18" s="62"/>
      <c r="O18" s="62"/>
      <c r="P18" s="62"/>
    </row>
    <row r="19" spans="1:16" ht="14.25" hidden="1" x14ac:dyDescent="0.2">
      <c r="A19" s="146"/>
      <c r="B19" s="151">
        <v>7110000208</v>
      </c>
      <c r="C19" s="148"/>
      <c r="D19" s="152" t="s">
        <v>395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/>
      <c r="N19" s="62"/>
      <c r="O19" s="62"/>
      <c r="P19" s="62"/>
    </row>
    <row r="20" spans="1:16" ht="14.25" hidden="1" x14ac:dyDescent="0.2">
      <c r="A20" s="146"/>
      <c r="B20" s="151">
        <v>7110000209</v>
      </c>
      <c r="C20" s="148"/>
      <c r="D20" s="152" t="s">
        <v>396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/>
      <c r="N20" s="62"/>
      <c r="O20" s="62"/>
      <c r="P20" s="62"/>
    </row>
    <row r="21" spans="1:16" ht="14.25" hidden="1" x14ac:dyDescent="0.2">
      <c r="A21" s="146"/>
      <c r="B21" s="151">
        <v>7110000210</v>
      </c>
      <c r="C21" s="148"/>
      <c r="D21" s="152" t="s">
        <v>397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/>
      <c r="N21" s="62"/>
      <c r="O21" s="62"/>
      <c r="P21" s="62"/>
    </row>
    <row r="22" spans="1:16" ht="14.25" hidden="1" x14ac:dyDescent="0.2">
      <c r="A22" s="146"/>
      <c r="B22" s="151">
        <v>7110000211</v>
      </c>
      <c r="C22" s="148"/>
      <c r="D22" s="152" t="s">
        <v>398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/>
      <c r="N22" s="62"/>
      <c r="O22" s="62"/>
      <c r="P22" s="62"/>
    </row>
    <row r="23" spans="1:16" ht="14.25" hidden="1" x14ac:dyDescent="0.2">
      <c r="A23" s="146"/>
      <c r="B23" s="151">
        <v>7110000212</v>
      </c>
      <c r="C23" s="148"/>
      <c r="D23" s="152" t="s">
        <v>399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/>
      <c r="N23" s="62"/>
      <c r="O23" s="62"/>
      <c r="P23" s="62"/>
    </row>
    <row r="24" spans="1:16" ht="14.25" hidden="1" x14ac:dyDescent="0.2">
      <c r="A24" s="146"/>
      <c r="B24" s="151">
        <v>7110000213</v>
      </c>
      <c r="C24" s="148"/>
      <c r="D24" s="152" t="s">
        <v>400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/>
      <c r="N24" s="62"/>
      <c r="O24" s="62"/>
      <c r="P24" s="62"/>
    </row>
    <row r="25" spans="1:16" ht="14.25" hidden="1" x14ac:dyDescent="0.2">
      <c r="A25" s="146"/>
      <c r="B25" s="151">
        <v>7110000214</v>
      </c>
      <c r="C25" s="148"/>
      <c r="D25" s="152" t="s">
        <v>401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/>
      <c r="N25" s="62"/>
      <c r="O25" s="62"/>
      <c r="P25" s="62"/>
    </row>
    <row r="26" spans="1:16" ht="14.25" hidden="1" x14ac:dyDescent="0.2">
      <c r="A26" s="146"/>
      <c r="B26" s="151">
        <v>7110000215</v>
      </c>
      <c r="C26" s="148"/>
      <c r="D26" s="152" t="s">
        <v>402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/>
      <c r="N26" s="62"/>
      <c r="O26" s="62"/>
      <c r="P26" s="62"/>
    </row>
    <row r="27" spans="1:16" ht="14.25" hidden="1" x14ac:dyDescent="0.2">
      <c r="A27" s="146"/>
      <c r="B27" s="151">
        <v>7110000216</v>
      </c>
      <c r="C27" s="148"/>
      <c r="D27" s="152" t="s">
        <v>403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/>
      <c r="N27" s="62"/>
      <c r="O27" s="62"/>
      <c r="P27" s="62"/>
    </row>
    <row r="28" spans="1:16" ht="14.25" hidden="1" x14ac:dyDescent="0.2">
      <c r="A28" s="146"/>
      <c r="B28" s="151">
        <v>7110000217</v>
      </c>
      <c r="C28" s="148"/>
      <c r="D28" s="152" t="s">
        <v>404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/>
      <c r="N28" s="62"/>
      <c r="O28" s="62"/>
      <c r="P28" s="62"/>
    </row>
    <row r="29" spans="1:16" ht="14.25" hidden="1" x14ac:dyDescent="0.2">
      <c r="A29" s="146"/>
      <c r="B29" s="151">
        <v>7110000218</v>
      </c>
      <c r="C29" s="148"/>
      <c r="D29" s="152" t="s">
        <v>405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/>
      <c r="N29" s="62"/>
      <c r="O29" s="62"/>
      <c r="P29" s="62"/>
    </row>
    <row r="30" spans="1:16" ht="14.25" hidden="1" x14ac:dyDescent="0.2">
      <c r="A30" s="146"/>
      <c r="B30" s="151">
        <v>8170600002</v>
      </c>
      <c r="C30" s="148"/>
      <c r="D30" s="152" t="s">
        <v>406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/>
      <c r="N30" s="62"/>
      <c r="O30" s="62"/>
      <c r="P30" s="62"/>
    </row>
    <row r="31" spans="1:16" ht="14.25" hidden="1" x14ac:dyDescent="0.2">
      <c r="A31" s="146"/>
      <c r="B31" s="151">
        <v>7110000219</v>
      </c>
      <c r="C31" s="148"/>
      <c r="D31" s="152" t="s">
        <v>407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/>
      <c r="N31" s="62"/>
      <c r="O31" s="62"/>
      <c r="P31" s="62"/>
    </row>
    <row r="32" spans="1:16" ht="14.25" hidden="1" x14ac:dyDescent="0.2">
      <c r="A32" s="146"/>
      <c r="B32" s="151">
        <v>7110000220</v>
      </c>
      <c r="C32" s="148"/>
      <c r="D32" s="152" t="s">
        <v>408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/>
      <c r="N32" s="62"/>
      <c r="O32" s="62"/>
      <c r="P32" s="62"/>
    </row>
    <row r="33" spans="1:16" ht="14.25" hidden="1" x14ac:dyDescent="0.2">
      <c r="A33" s="146"/>
      <c r="B33" s="151">
        <v>7199900100</v>
      </c>
      <c r="C33" s="148"/>
      <c r="D33" s="152" t="s">
        <v>409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/>
      <c r="N33" s="62"/>
      <c r="O33" s="62"/>
      <c r="P33" s="62"/>
    </row>
    <row r="34" spans="1:16" ht="14.25" hidden="1" x14ac:dyDescent="0.2">
      <c r="A34" s="146"/>
      <c r="B34" s="151">
        <v>7199900110</v>
      </c>
      <c r="C34" s="148"/>
      <c r="D34" s="152" t="s">
        <v>410</v>
      </c>
      <c r="E34" s="62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/>
      <c r="N34" s="62"/>
      <c r="O34" s="62"/>
      <c r="P34" s="62"/>
    </row>
    <row r="35" spans="1:16" ht="14.25" hidden="1" x14ac:dyDescent="0.2">
      <c r="A35" s="146"/>
      <c r="B35" s="151">
        <v>7110000221</v>
      </c>
      <c r="C35" s="148"/>
      <c r="D35" s="152" t="s">
        <v>411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/>
      <c r="N35" s="62"/>
      <c r="O35" s="62"/>
      <c r="P35" s="62"/>
    </row>
    <row r="36" spans="1:16" ht="14.25" hidden="1" x14ac:dyDescent="0.2">
      <c r="A36" s="146"/>
      <c r="B36" s="151">
        <v>7110000222</v>
      </c>
      <c r="C36" s="148"/>
      <c r="D36" s="152" t="s">
        <v>412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/>
      <c r="N36" s="62"/>
      <c r="O36" s="62"/>
      <c r="P36" s="62"/>
    </row>
    <row r="37" spans="1:16" ht="14.25" hidden="1" x14ac:dyDescent="0.2">
      <c r="A37" s="146"/>
      <c r="B37" s="151">
        <v>7110000223</v>
      </c>
      <c r="C37" s="148"/>
      <c r="D37" s="152" t="s">
        <v>413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/>
      <c r="N37" s="62"/>
      <c r="O37" s="62"/>
      <c r="P37" s="62"/>
    </row>
    <row r="38" spans="1:16" ht="14.25" hidden="1" x14ac:dyDescent="0.2">
      <c r="A38" s="146"/>
      <c r="B38" s="151">
        <v>7110000224</v>
      </c>
      <c r="C38" s="148"/>
      <c r="D38" s="152" t="s">
        <v>414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/>
      <c r="N38" s="62"/>
      <c r="O38" s="62"/>
      <c r="P38" s="62"/>
    </row>
    <row r="39" spans="1:16" ht="14.25" hidden="1" x14ac:dyDescent="0.2">
      <c r="A39" s="146"/>
      <c r="B39" s="151">
        <v>7110000225</v>
      </c>
      <c r="C39" s="148"/>
      <c r="D39" s="152" t="s">
        <v>415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/>
      <c r="N39" s="62"/>
      <c r="O39" s="62"/>
      <c r="P39" s="62"/>
    </row>
    <row r="40" spans="1:16" ht="14.25" hidden="1" x14ac:dyDescent="0.2">
      <c r="A40" s="146"/>
      <c r="B40" s="151">
        <v>7110000226</v>
      </c>
      <c r="C40" s="148"/>
      <c r="D40" s="152" t="s">
        <v>416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/>
      <c r="N40" s="62"/>
      <c r="O40" s="62"/>
      <c r="P40" s="62"/>
    </row>
    <row r="41" spans="1:16" ht="14.25" hidden="1" x14ac:dyDescent="0.2">
      <c r="A41" s="146"/>
      <c r="B41" s="151">
        <v>7110000227</v>
      </c>
      <c r="C41" s="148"/>
      <c r="D41" s="152" t="s">
        <v>417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/>
      <c r="N41" s="62"/>
      <c r="O41" s="62"/>
      <c r="P41" s="62"/>
    </row>
    <row r="42" spans="1:16" ht="14.25" hidden="1" x14ac:dyDescent="0.2">
      <c r="A42" s="146"/>
      <c r="B42" s="151">
        <v>7110000228</v>
      </c>
      <c r="C42" s="148"/>
      <c r="D42" s="152" t="s">
        <v>418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/>
      <c r="N42" s="62"/>
      <c r="O42" s="62"/>
      <c r="P42" s="62"/>
    </row>
    <row r="43" spans="1:16" ht="14.25" hidden="1" x14ac:dyDescent="0.2">
      <c r="A43" s="146"/>
      <c r="B43" s="151">
        <v>7110000229</v>
      </c>
      <c r="C43" s="148"/>
      <c r="D43" s="152" t="s">
        <v>419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/>
      <c r="N43" s="62"/>
      <c r="O43" s="62"/>
      <c r="P43" s="62"/>
    </row>
    <row r="44" spans="1:16" ht="14.25" hidden="1" x14ac:dyDescent="0.2">
      <c r="A44" s="146"/>
      <c r="B44" s="151">
        <v>7110000230</v>
      </c>
      <c r="C44" s="148"/>
      <c r="D44" s="152" t="s">
        <v>420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/>
      <c r="N44" s="62"/>
      <c r="O44" s="62"/>
      <c r="P44" s="62"/>
    </row>
    <row r="45" spans="1:16" ht="14.25" hidden="1" x14ac:dyDescent="0.2">
      <c r="A45" s="146"/>
      <c r="B45" s="151">
        <v>7110000231</v>
      </c>
      <c r="C45" s="148"/>
      <c r="D45" s="152" t="s">
        <v>401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/>
      <c r="N45" s="62"/>
      <c r="O45" s="62"/>
      <c r="P45" s="62"/>
    </row>
    <row r="46" spans="1:16" ht="14.25" hidden="1" x14ac:dyDescent="0.2">
      <c r="A46" s="146"/>
      <c r="B46" s="151">
        <v>7110000232</v>
      </c>
      <c r="C46" s="148"/>
      <c r="D46" s="152" t="s">
        <v>407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/>
      <c r="N46" s="62"/>
      <c r="O46" s="62"/>
      <c r="P46" s="62"/>
    </row>
    <row r="47" spans="1:16" ht="14.25" hidden="1" x14ac:dyDescent="0.2">
      <c r="A47" s="146"/>
      <c r="B47" s="151">
        <v>7110000233</v>
      </c>
      <c r="C47" s="148"/>
      <c r="D47" s="152" t="s">
        <v>421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/>
      <c r="N47" s="62"/>
      <c r="O47" s="62"/>
      <c r="P47" s="62"/>
    </row>
    <row r="48" spans="1:16" ht="14.25" hidden="1" x14ac:dyDescent="0.2">
      <c r="A48" s="146"/>
      <c r="B48" s="151">
        <v>7110000234</v>
      </c>
      <c r="C48" s="148"/>
      <c r="D48" s="152" t="s">
        <v>422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/>
      <c r="N48" s="62"/>
      <c r="O48" s="62"/>
      <c r="P48" s="62"/>
    </row>
    <row r="49" spans="1:16" ht="14.25" hidden="1" x14ac:dyDescent="0.2">
      <c r="A49" s="146"/>
      <c r="B49" s="151">
        <v>7110000236</v>
      </c>
      <c r="C49" s="148"/>
      <c r="D49" s="152" t="s">
        <v>423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/>
      <c r="N49" s="62"/>
      <c r="O49" s="62"/>
      <c r="P49" s="62"/>
    </row>
    <row r="50" spans="1:16" ht="14.25" hidden="1" x14ac:dyDescent="0.2">
      <c r="A50" s="146"/>
      <c r="B50" s="151">
        <v>7110000235</v>
      </c>
      <c r="C50" s="148"/>
      <c r="D50" s="152" t="s">
        <v>424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/>
      <c r="N50" s="42"/>
      <c r="O50" s="42"/>
      <c r="P50" s="42"/>
    </row>
    <row r="51" spans="1:16" ht="14.25" hidden="1" x14ac:dyDescent="0.2">
      <c r="A51" s="146"/>
      <c r="B51" s="151">
        <v>7110000237</v>
      </c>
      <c r="C51" s="148"/>
      <c r="D51" s="152" t="s">
        <v>425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/>
      <c r="N51" s="42"/>
      <c r="O51" s="42"/>
      <c r="P51" s="42"/>
    </row>
    <row r="52" spans="1:16" ht="14.25" hidden="1" x14ac:dyDescent="0.2">
      <c r="A52" s="146"/>
      <c r="B52" s="151" t="s">
        <v>426</v>
      </c>
      <c r="C52" s="148"/>
      <c r="D52" s="152" t="s">
        <v>427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/>
      <c r="N52" s="42"/>
      <c r="O52" s="42"/>
      <c r="P52" s="42"/>
    </row>
    <row r="53" spans="1:16" ht="14.25" hidden="1" x14ac:dyDescent="0.2">
      <c r="A53" s="146"/>
      <c r="B53" s="151">
        <v>7110000241</v>
      </c>
      <c r="C53" s="148"/>
      <c r="D53" s="152" t="s">
        <v>428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/>
      <c r="N53" s="42"/>
      <c r="O53" s="42"/>
      <c r="P53" s="42"/>
    </row>
    <row r="54" spans="1:16" ht="14.25" hidden="1" x14ac:dyDescent="0.2">
      <c r="A54" s="146"/>
      <c r="B54" s="151">
        <v>7110000242</v>
      </c>
      <c r="C54" s="148"/>
      <c r="D54" s="152" t="s">
        <v>429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/>
      <c r="N54" s="42"/>
      <c r="O54" s="42"/>
      <c r="P54" s="42"/>
    </row>
    <row r="55" spans="1:16" ht="14.25" hidden="1" x14ac:dyDescent="0.2">
      <c r="A55" s="146"/>
      <c r="B55" s="151">
        <v>7110000243</v>
      </c>
      <c r="C55" s="148"/>
      <c r="D55" s="152" t="s">
        <v>430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/>
      <c r="N55" s="42"/>
      <c r="O55" s="42"/>
      <c r="P55" s="42"/>
    </row>
    <row r="56" spans="1:16" ht="14.25" hidden="1" x14ac:dyDescent="0.2">
      <c r="A56" s="146"/>
      <c r="B56" s="151">
        <v>7199900106</v>
      </c>
      <c r="C56" s="148"/>
      <c r="D56" s="152" t="s">
        <v>431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/>
      <c r="N56" s="42"/>
      <c r="O56" s="42"/>
      <c r="P56" s="42"/>
    </row>
    <row r="57" spans="1:16" ht="14.25" hidden="1" x14ac:dyDescent="0.2">
      <c r="A57" s="146"/>
      <c r="B57" s="151" t="s">
        <v>432</v>
      </c>
      <c r="C57" s="148"/>
      <c r="D57" s="152" t="s">
        <v>433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/>
      <c r="N57" s="42"/>
      <c r="O57" s="42"/>
      <c r="P57" s="42"/>
    </row>
    <row r="58" spans="1:16" ht="14.25" hidden="1" x14ac:dyDescent="0.2">
      <c r="A58" s="146"/>
      <c r="B58" s="151">
        <v>7110000239</v>
      </c>
      <c r="C58" s="148"/>
      <c r="D58" s="152" t="s">
        <v>434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/>
      <c r="N58" s="42"/>
      <c r="O58" s="42"/>
      <c r="P58" s="42"/>
    </row>
    <row r="59" spans="1:16" ht="14.25" hidden="1" x14ac:dyDescent="0.2">
      <c r="A59" s="146"/>
      <c r="B59" s="151">
        <v>8130000101</v>
      </c>
      <c r="C59" s="148"/>
      <c r="D59" s="152" t="s">
        <v>435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/>
      <c r="N59" s="42"/>
      <c r="O59" s="42"/>
      <c r="P59" s="42"/>
    </row>
    <row r="60" spans="1:16" ht="14.25" hidden="1" x14ac:dyDescent="0.2">
      <c r="A60" s="146"/>
      <c r="B60" s="151">
        <v>8130000102</v>
      </c>
      <c r="C60" s="148"/>
      <c r="D60" s="152" t="s">
        <v>436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/>
      <c r="N60" s="42"/>
      <c r="O60" s="42"/>
      <c r="P60" s="42"/>
    </row>
    <row r="61" spans="1:16" ht="14.25" hidden="1" x14ac:dyDescent="0.2">
      <c r="A61" s="146"/>
      <c r="B61" s="151">
        <v>8130000104</v>
      </c>
      <c r="C61" s="148"/>
      <c r="D61" s="152" t="s">
        <v>437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/>
      <c r="N61" s="42"/>
      <c r="O61" s="42"/>
      <c r="P61" s="42"/>
    </row>
    <row r="62" spans="1:16" ht="14.25" hidden="1" x14ac:dyDescent="0.2">
      <c r="A62" s="146"/>
      <c r="B62" s="151">
        <v>8130000105</v>
      </c>
      <c r="C62" s="148"/>
      <c r="D62" s="152" t="s">
        <v>438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/>
      <c r="N62" s="42"/>
      <c r="O62" s="42"/>
      <c r="P62" s="42"/>
    </row>
    <row r="63" spans="1:16" ht="14.25" hidden="1" x14ac:dyDescent="0.2">
      <c r="A63" s="146"/>
      <c r="B63" s="151">
        <v>8199900003</v>
      </c>
      <c r="C63" s="148"/>
      <c r="D63" s="152" t="s">
        <v>439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/>
      <c r="N63" s="62"/>
      <c r="O63" s="62"/>
      <c r="P63" s="62"/>
    </row>
    <row r="64" spans="1:16" ht="14.25" hidden="1" x14ac:dyDescent="0.2">
      <c r="A64" s="146"/>
      <c r="B64" s="151">
        <v>8179990003</v>
      </c>
      <c r="C64" s="148"/>
      <c r="D64" s="152" t="s">
        <v>439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/>
      <c r="N64" s="62"/>
      <c r="O64" s="62"/>
      <c r="P64" s="62"/>
    </row>
    <row r="65" spans="1:16" ht="14.25" hidden="1" x14ac:dyDescent="0.2">
      <c r="A65" s="146"/>
      <c r="B65" s="151">
        <v>8179990004</v>
      </c>
      <c r="C65" s="148"/>
      <c r="D65" s="152" t="s">
        <v>440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/>
      <c r="N65" s="62"/>
      <c r="O65" s="62"/>
      <c r="P65" s="62"/>
    </row>
    <row r="66" spans="1:16" ht="14.25" hidden="1" x14ac:dyDescent="0.2">
      <c r="A66" s="146"/>
      <c r="B66" s="151">
        <v>8183000001</v>
      </c>
      <c r="C66" s="148"/>
      <c r="D66" s="152" t="s">
        <v>441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/>
      <c r="N66" s="42"/>
      <c r="O66" s="42"/>
      <c r="P66" s="42"/>
    </row>
    <row r="67" spans="1:16" ht="14.25" hidden="1" x14ac:dyDescent="0.2">
      <c r="A67" s="146"/>
      <c r="B67" s="151" t="s">
        <v>442</v>
      </c>
      <c r="C67" s="148"/>
      <c r="D67" s="152" t="s">
        <v>443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/>
      <c r="N67" s="42"/>
      <c r="O67" s="42"/>
      <c r="P67" s="42"/>
    </row>
    <row r="68" spans="1:16" ht="14.25" hidden="1" x14ac:dyDescent="0.2">
      <c r="A68" s="146"/>
      <c r="B68" s="151">
        <v>8183000002</v>
      </c>
      <c r="C68" s="148"/>
      <c r="D68" s="152" t="s">
        <v>444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/>
      <c r="N68" s="42"/>
      <c r="O68" s="42"/>
      <c r="P68" s="42"/>
    </row>
    <row r="69" spans="1:16" ht="14.25" hidden="1" x14ac:dyDescent="0.2">
      <c r="A69" s="146"/>
      <c r="B69" s="151">
        <v>8183000003</v>
      </c>
      <c r="C69" s="148"/>
      <c r="D69" s="152" t="s">
        <v>445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/>
      <c r="N69" s="42"/>
      <c r="O69" s="42"/>
      <c r="P69" s="42"/>
    </row>
    <row r="70" spans="1:16" ht="14.25" hidden="1" x14ac:dyDescent="0.2">
      <c r="A70" s="146"/>
      <c r="B70" s="151">
        <v>8199700001</v>
      </c>
      <c r="C70" s="148"/>
      <c r="D70" s="152" t="s">
        <v>446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/>
      <c r="N70" s="42"/>
      <c r="O70" s="42"/>
      <c r="P70" s="42"/>
    </row>
    <row r="71" spans="1:16" ht="14.25" hidden="1" x14ac:dyDescent="0.2">
      <c r="A71" s="146"/>
      <c r="B71" s="151">
        <v>8199700002</v>
      </c>
      <c r="C71" s="148"/>
      <c r="D71" s="152" t="s">
        <v>447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/>
      <c r="N71" s="42"/>
      <c r="O71" s="42"/>
      <c r="P71" s="42"/>
    </row>
    <row r="72" spans="1:16" ht="14.25" hidden="1" x14ac:dyDescent="0.2">
      <c r="A72" s="146"/>
      <c r="B72" s="151">
        <v>8199700003</v>
      </c>
      <c r="C72" s="148"/>
      <c r="D72" s="152" t="s">
        <v>448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/>
      <c r="N72" s="42"/>
      <c r="O72" s="42"/>
      <c r="P72" s="42"/>
    </row>
    <row r="73" spans="1:16" ht="14.25" hidden="1" x14ac:dyDescent="0.2">
      <c r="A73" s="146"/>
      <c r="B73" s="151">
        <v>7130000101</v>
      </c>
      <c r="C73" s="148"/>
      <c r="D73" s="152" t="s">
        <v>449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/>
      <c r="N73" s="62"/>
      <c r="O73" s="62"/>
      <c r="P73" s="62"/>
    </row>
    <row r="74" spans="1:16" ht="14.25" hidden="1" x14ac:dyDescent="0.2">
      <c r="A74" s="146"/>
      <c r="B74" s="151">
        <v>7130010101</v>
      </c>
      <c r="C74" s="148"/>
      <c r="D74" s="152" t="s">
        <v>450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/>
      <c r="N74" s="62"/>
      <c r="O74" s="62"/>
      <c r="P74" s="62"/>
    </row>
    <row r="75" spans="1:16" ht="14.25" hidden="1" x14ac:dyDescent="0.2">
      <c r="A75" s="146"/>
      <c r="B75" s="151">
        <v>7130000102</v>
      </c>
      <c r="C75" s="148"/>
      <c r="D75" s="152" t="s">
        <v>451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/>
      <c r="N75" s="62"/>
      <c r="O75" s="62"/>
      <c r="P75" s="62"/>
    </row>
    <row r="76" spans="1:16" ht="14.25" hidden="1" x14ac:dyDescent="0.2">
      <c r="A76" s="146"/>
      <c r="B76" s="151">
        <v>8110010101</v>
      </c>
      <c r="C76" s="148"/>
      <c r="D76" s="152" t="s">
        <v>452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/>
      <c r="N76" s="62"/>
      <c r="O76" s="62"/>
      <c r="P76" s="62"/>
    </row>
    <row r="77" spans="1:16" ht="14.25" hidden="1" x14ac:dyDescent="0.2">
      <c r="A77" s="146"/>
      <c r="B77" s="151">
        <v>8199900006</v>
      </c>
      <c r="C77" s="148"/>
      <c r="D77" s="152" t="s">
        <v>453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/>
      <c r="N77" s="62"/>
      <c r="O77" s="62"/>
      <c r="P77" s="62"/>
    </row>
    <row r="78" spans="1:16" ht="14.25" hidden="1" x14ac:dyDescent="0.2">
      <c r="A78" s="146"/>
      <c r="B78" s="151">
        <v>8172100001</v>
      </c>
      <c r="C78" s="148"/>
      <c r="D78" s="152" t="s">
        <v>454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/>
      <c r="N78" s="62"/>
      <c r="O78" s="62"/>
      <c r="P78" s="62"/>
    </row>
    <row r="79" spans="1:16" ht="14.25" hidden="1" x14ac:dyDescent="0.2">
      <c r="A79" s="146"/>
      <c r="B79" s="151">
        <v>8179900016</v>
      </c>
      <c r="C79" s="148"/>
      <c r="D79" s="152" t="s">
        <v>455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/>
      <c r="N79" s="62"/>
      <c r="O79" s="62"/>
      <c r="P79" s="62"/>
    </row>
    <row r="80" spans="1:16" ht="14.25" hidden="1" x14ac:dyDescent="0.2">
      <c r="A80" s="146"/>
      <c r="B80" s="151">
        <v>8199900999</v>
      </c>
      <c r="C80" s="148"/>
      <c r="D80" s="152" t="s">
        <v>456</v>
      </c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/>
      <c r="N80" s="62"/>
      <c r="O80" s="62"/>
      <c r="P80" s="62"/>
    </row>
    <row r="81" spans="1:16" ht="14.25" hidden="1" x14ac:dyDescent="0.2">
      <c r="A81" s="146"/>
      <c r="B81" s="151">
        <v>7130000104</v>
      </c>
      <c r="C81" s="148"/>
      <c r="D81" s="152" t="s">
        <v>457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/>
      <c r="N81" s="62"/>
      <c r="O81" s="62"/>
      <c r="P81" s="62"/>
    </row>
    <row r="82" spans="1:16" ht="14.25" hidden="1" x14ac:dyDescent="0.2">
      <c r="A82" s="146"/>
      <c r="B82" s="151">
        <v>7130010103</v>
      </c>
      <c r="C82" s="148"/>
      <c r="D82" s="152" t="s">
        <v>457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/>
      <c r="N82" s="62"/>
      <c r="O82" s="62"/>
      <c r="P82" s="62"/>
    </row>
    <row r="83" spans="1:16" ht="14.25" hidden="1" x14ac:dyDescent="0.2">
      <c r="A83" s="146"/>
      <c r="B83" s="151">
        <v>8110010103</v>
      </c>
      <c r="C83" s="148"/>
      <c r="D83" s="152" t="s">
        <v>457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/>
      <c r="N83" s="62"/>
      <c r="O83" s="62"/>
      <c r="P83" s="62"/>
    </row>
    <row r="84" spans="1:16" ht="14.25" hidden="1" x14ac:dyDescent="0.2">
      <c r="A84" s="146"/>
      <c r="B84" s="151">
        <v>7199900109</v>
      </c>
      <c r="C84" s="148"/>
      <c r="D84" s="152" t="s">
        <v>458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/>
      <c r="N84" s="62"/>
      <c r="O84" s="62"/>
      <c r="P84" s="62"/>
    </row>
    <row r="85" spans="1:16" ht="14.25" hidden="1" x14ac:dyDescent="0.2">
      <c r="A85" s="146"/>
      <c r="B85" s="151">
        <v>8199700004</v>
      </c>
      <c r="C85" s="148"/>
      <c r="D85" s="152" t="s">
        <v>110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/>
      <c r="N85" s="62"/>
      <c r="O85" s="62"/>
      <c r="P85" s="62"/>
    </row>
    <row r="86" spans="1:16" ht="14.25" hidden="1" x14ac:dyDescent="0.2">
      <c r="A86" s="153"/>
      <c r="B86" s="151">
        <v>8179900006</v>
      </c>
      <c r="C86" s="148"/>
      <c r="D86" s="152" t="s">
        <v>459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/>
      <c r="N86" s="62"/>
      <c r="O86" s="62"/>
      <c r="P86" s="62"/>
    </row>
    <row r="87" spans="1:16" ht="14.25" hidden="1" x14ac:dyDescent="0.2">
      <c r="A87" s="153"/>
      <c r="B87" s="151">
        <v>8176300009</v>
      </c>
      <c r="C87" s="148"/>
      <c r="D87" s="152" t="s">
        <v>460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/>
      <c r="N87" s="62"/>
      <c r="O87" s="62"/>
      <c r="P87" s="62"/>
    </row>
    <row r="88" spans="1:16" ht="14.25" hidden="1" x14ac:dyDescent="0.2">
      <c r="A88" s="153"/>
      <c r="B88" s="151">
        <v>8175400013</v>
      </c>
      <c r="C88" s="148"/>
      <c r="D88" s="152" t="s">
        <v>461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/>
      <c r="N88" s="62"/>
      <c r="O88" s="62"/>
      <c r="P88" s="62"/>
    </row>
    <row r="89" spans="1:16" ht="14.25" hidden="1" x14ac:dyDescent="0.2">
      <c r="A89" s="153"/>
      <c r="B89" s="151">
        <v>8176300013</v>
      </c>
      <c r="C89" s="148"/>
      <c r="D89" s="152" t="s">
        <v>462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/>
      <c r="N89" s="62"/>
      <c r="O89" s="62"/>
      <c r="P89" s="62"/>
    </row>
    <row r="90" spans="1:16" ht="14.25" hidden="1" x14ac:dyDescent="0.2">
      <c r="A90" s="153"/>
      <c r="B90" s="151">
        <v>8176300015</v>
      </c>
      <c r="C90" s="148"/>
      <c r="D90" s="152" t="s">
        <v>463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/>
      <c r="N90" s="62"/>
      <c r="O90" s="62"/>
      <c r="P90" s="62"/>
    </row>
    <row r="91" spans="1:16" ht="14.25" hidden="1" x14ac:dyDescent="0.2">
      <c r="A91" s="153"/>
      <c r="B91" s="151">
        <v>8176900001</v>
      </c>
      <c r="C91" s="148"/>
      <c r="D91" s="152" t="s">
        <v>464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/>
      <c r="N91" s="62"/>
      <c r="O91" s="62"/>
      <c r="P91" s="62"/>
    </row>
    <row r="92" spans="1:16" ht="14.25" hidden="1" x14ac:dyDescent="0.2">
      <c r="A92" s="153"/>
      <c r="B92" s="151">
        <v>8123000003</v>
      </c>
      <c r="C92" s="148"/>
      <c r="D92" s="152" t="s">
        <v>465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/>
      <c r="N92" s="62"/>
      <c r="O92" s="62"/>
      <c r="P92" s="62"/>
    </row>
    <row r="93" spans="1:16" ht="14.25" hidden="1" x14ac:dyDescent="0.2">
      <c r="A93" s="153"/>
      <c r="B93" s="151">
        <v>8123000004</v>
      </c>
      <c r="C93" s="148"/>
      <c r="D93" s="152" t="s">
        <v>466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/>
      <c r="N93" s="62"/>
      <c r="O93" s="62"/>
      <c r="P93" s="62"/>
    </row>
    <row r="94" spans="1:16" ht="14.25" x14ac:dyDescent="0.2">
      <c r="A94" s="153"/>
      <c r="B94" s="151">
        <v>8123000005</v>
      </c>
      <c r="C94" s="148"/>
      <c r="D94" s="152" t="s">
        <v>467</v>
      </c>
      <c r="E94" s="62">
        <v>-763527.9</v>
      </c>
      <c r="F94" s="62">
        <v>-751408.08</v>
      </c>
      <c r="G94" s="62">
        <v>-739288.26000000024</v>
      </c>
      <c r="H94" s="62">
        <v>-763527.89999999991</v>
      </c>
      <c r="I94" s="62">
        <v>-739288.25999999978</v>
      </c>
      <c r="J94" s="62">
        <v>-763527.89999999991</v>
      </c>
      <c r="K94" s="62">
        <v>-800923.62000000011</v>
      </c>
      <c r="L94" s="62">
        <v>-743431.29</v>
      </c>
      <c r="M94" s="62"/>
      <c r="N94" s="62"/>
      <c r="O94" s="62"/>
      <c r="P94" s="62"/>
    </row>
    <row r="95" spans="1:16" ht="14.25" hidden="1" x14ac:dyDescent="0.2">
      <c r="A95" s="153"/>
      <c r="B95" s="151">
        <v>8123000006</v>
      </c>
      <c r="C95" s="148"/>
      <c r="D95" s="152" t="s">
        <v>468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/>
      <c r="N95" s="62"/>
      <c r="O95" s="62"/>
      <c r="P95" s="62"/>
    </row>
    <row r="96" spans="1:16" ht="14.25" hidden="1" x14ac:dyDescent="0.2">
      <c r="A96" s="146"/>
      <c r="B96" s="151">
        <v>8199900005</v>
      </c>
      <c r="C96" s="148"/>
      <c r="D96" s="152" t="s">
        <v>469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/>
      <c r="N96" s="62"/>
      <c r="O96" s="62"/>
      <c r="P96" s="62"/>
    </row>
    <row r="97" spans="1:16" ht="14.25" hidden="1" x14ac:dyDescent="0.2">
      <c r="A97" s="146"/>
      <c r="B97" s="151">
        <v>8179900017</v>
      </c>
      <c r="C97" s="148"/>
      <c r="D97" s="152" t="s">
        <v>470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/>
      <c r="N97" s="62"/>
      <c r="O97" s="62"/>
      <c r="P97" s="62"/>
    </row>
    <row r="98" spans="1:16" ht="14.25" hidden="1" x14ac:dyDescent="0.2">
      <c r="A98" s="146"/>
      <c r="B98" s="151">
        <v>8179900018</v>
      </c>
      <c r="C98" s="148"/>
      <c r="D98" s="152" t="s">
        <v>471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/>
      <c r="N98" s="62"/>
      <c r="O98" s="62"/>
      <c r="P98" s="62"/>
    </row>
    <row r="99" spans="1:16" ht="14.25" hidden="1" x14ac:dyDescent="0.2">
      <c r="A99" s="146"/>
      <c r="B99" s="151">
        <v>8179900019</v>
      </c>
      <c r="C99" s="148"/>
      <c r="D99" s="152" t="s">
        <v>472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/>
      <c r="N99" s="62"/>
      <c r="O99" s="62"/>
      <c r="P99" s="62"/>
    </row>
    <row r="100" spans="1:16" ht="14.25" hidden="1" x14ac:dyDescent="0.2">
      <c r="A100" s="146"/>
      <c r="B100" s="151">
        <v>8175700002</v>
      </c>
      <c r="C100" s="148"/>
      <c r="D100" s="152" t="s">
        <v>473</v>
      </c>
      <c r="E100" s="62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/>
      <c r="N100" s="62"/>
      <c r="O100" s="62"/>
      <c r="P100" s="62"/>
    </row>
    <row r="101" spans="1:16" ht="14.25" hidden="1" x14ac:dyDescent="0.2">
      <c r="A101" s="146"/>
      <c r="B101" s="151">
        <v>8175700003</v>
      </c>
      <c r="C101" s="148"/>
      <c r="D101" s="152" t="s">
        <v>474</v>
      </c>
      <c r="E101" s="62">
        <v>0</v>
      </c>
      <c r="F101" s="62">
        <v>0</v>
      </c>
      <c r="G101" s="62">
        <v>0</v>
      </c>
      <c r="H101" s="62">
        <v>0</v>
      </c>
      <c r="I101" s="62">
        <v>0</v>
      </c>
      <c r="J101" s="62">
        <v>0</v>
      </c>
      <c r="K101" s="62">
        <v>0</v>
      </c>
      <c r="L101" s="62">
        <v>0</v>
      </c>
      <c r="M101" s="62"/>
      <c r="N101" s="62"/>
      <c r="O101" s="62"/>
      <c r="P101" s="62"/>
    </row>
    <row r="102" spans="1:16" ht="14.25" hidden="1" x14ac:dyDescent="0.2">
      <c r="A102" s="146"/>
      <c r="B102" s="151">
        <v>8179900011</v>
      </c>
      <c r="C102" s="148"/>
      <c r="D102" s="152" t="s">
        <v>475</v>
      </c>
      <c r="E102" s="62">
        <v>0</v>
      </c>
      <c r="F102" s="62">
        <v>0</v>
      </c>
      <c r="G102" s="62">
        <v>0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62"/>
      <c r="N102" s="62"/>
      <c r="O102" s="62"/>
      <c r="P102" s="62"/>
    </row>
    <row r="103" spans="1:16" ht="14.25" hidden="1" x14ac:dyDescent="0.2">
      <c r="A103" s="146"/>
      <c r="B103" s="151">
        <v>8179900012</v>
      </c>
      <c r="C103" s="148"/>
      <c r="D103" s="152" t="s">
        <v>476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0</v>
      </c>
      <c r="K103" s="62">
        <v>0</v>
      </c>
      <c r="L103" s="62">
        <v>0</v>
      </c>
      <c r="M103" s="62"/>
      <c r="N103" s="62"/>
      <c r="O103" s="62"/>
      <c r="P103" s="62"/>
    </row>
    <row r="104" spans="1:16" ht="14.25" hidden="1" x14ac:dyDescent="0.2">
      <c r="A104" s="146"/>
      <c r="B104" s="151">
        <v>8179900013</v>
      </c>
      <c r="C104" s="148"/>
      <c r="D104" s="152" t="s">
        <v>477</v>
      </c>
      <c r="E104" s="62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/>
      <c r="N104" s="62"/>
      <c r="O104" s="62"/>
      <c r="P104" s="62"/>
    </row>
    <row r="105" spans="1:16" ht="14.25" hidden="1" x14ac:dyDescent="0.2">
      <c r="A105" s="146"/>
      <c r="B105" s="151">
        <v>8179900014</v>
      </c>
      <c r="C105" s="148"/>
      <c r="D105" s="152" t="s">
        <v>478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/>
      <c r="N105" s="42"/>
      <c r="O105" s="42"/>
      <c r="P105" s="42"/>
    </row>
    <row r="106" spans="1:16" ht="14.25" hidden="1" x14ac:dyDescent="0.2">
      <c r="A106" s="146"/>
      <c r="B106" s="151">
        <v>8179900024</v>
      </c>
      <c r="C106" s="148"/>
      <c r="D106" s="152" t="s">
        <v>479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/>
      <c r="N106" s="42"/>
      <c r="O106" s="42"/>
      <c r="P106" s="42"/>
    </row>
    <row r="107" spans="1:16" ht="14.25" hidden="1" x14ac:dyDescent="0.2">
      <c r="A107" s="146"/>
      <c r="B107" s="151" t="s">
        <v>480</v>
      </c>
      <c r="C107" s="148"/>
      <c r="D107" s="152" t="s">
        <v>481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/>
      <c r="N107" s="42"/>
      <c r="O107" s="42"/>
      <c r="P107" s="42"/>
    </row>
    <row r="108" spans="1:16" ht="14.25" hidden="1" x14ac:dyDescent="0.2">
      <c r="A108" s="146"/>
      <c r="B108" s="151">
        <v>8170300001</v>
      </c>
      <c r="C108" s="148"/>
      <c r="D108" s="152" t="s">
        <v>482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/>
      <c r="N108" s="42"/>
      <c r="O108" s="42"/>
      <c r="P108" s="42"/>
    </row>
    <row r="109" spans="1:16" ht="14.25" hidden="1" x14ac:dyDescent="0.2">
      <c r="A109" s="146"/>
      <c r="B109" s="151">
        <v>8941001001</v>
      </c>
      <c r="C109" s="148"/>
      <c r="D109" s="152" t="s">
        <v>483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/>
      <c r="N109" s="42"/>
      <c r="O109" s="42"/>
      <c r="P109" s="42"/>
    </row>
    <row r="110" spans="1:16" ht="14.25" hidden="1" x14ac:dyDescent="0.2">
      <c r="A110" s="146"/>
      <c r="B110" s="151">
        <v>8110000103</v>
      </c>
      <c r="C110" s="148"/>
      <c r="D110" s="152" t="s">
        <v>484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/>
      <c r="N110" s="42"/>
      <c r="O110" s="42"/>
      <c r="P110" s="42"/>
    </row>
    <row r="111" spans="1:16" ht="14.25" hidden="1" x14ac:dyDescent="0.2">
      <c r="A111" s="146"/>
      <c r="B111" s="151">
        <v>8110000104</v>
      </c>
      <c r="C111" s="148"/>
      <c r="D111" s="152" t="s">
        <v>160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/>
      <c r="N111" s="42"/>
      <c r="O111" s="42"/>
      <c r="P111" s="42"/>
    </row>
    <row r="112" spans="1:16" ht="14.25" hidden="1" x14ac:dyDescent="0.2">
      <c r="A112" s="146"/>
      <c r="B112" s="151">
        <v>8110000101</v>
      </c>
      <c r="C112" s="148"/>
      <c r="D112" s="152" t="s">
        <v>485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/>
      <c r="N112" s="42"/>
      <c r="O112" s="42"/>
      <c r="P112" s="42"/>
    </row>
    <row r="113" spans="1:16" ht="14.25" hidden="1" x14ac:dyDescent="0.2">
      <c r="A113" s="146"/>
      <c r="B113" s="151">
        <v>8110000102</v>
      </c>
      <c r="C113" s="148"/>
      <c r="D113" s="152" t="s">
        <v>159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/>
      <c r="N113" s="42"/>
      <c r="O113" s="42"/>
      <c r="P113" s="42"/>
    </row>
    <row r="114" spans="1:16" ht="14.25" x14ac:dyDescent="0.2">
      <c r="A114" s="154" t="s">
        <v>486</v>
      </c>
      <c r="B114" s="147">
        <v>1</v>
      </c>
      <c r="C114" s="148" t="s">
        <v>201</v>
      </c>
      <c r="D114" s="152"/>
      <c r="E114" s="155">
        <f t="shared" ref="E114:L114" si="0">SUM(E11:E113)</f>
        <v>3702721.0900000003</v>
      </c>
      <c r="F114" s="155">
        <f t="shared" si="0"/>
        <v>3665916.7999999989</v>
      </c>
      <c r="G114" s="155">
        <f t="shared" si="0"/>
        <v>3678036.6200000006</v>
      </c>
      <c r="H114" s="155">
        <f t="shared" si="0"/>
        <v>3668392.6700000004</v>
      </c>
      <c r="I114" s="155">
        <f t="shared" si="0"/>
        <v>3695150.8899999987</v>
      </c>
      <c r="J114" s="155">
        <f t="shared" si="0"/>
        <v>3762059.6199999996</v>
      </c>
      <c r="K114" s="155">
        <f t="shared" si="0"/>
        <v>3812528.4100000011</v>
      </c>
      <c r="L114" s="155">
        <f t="shared" si="0"/>
        <v>3983545.4300000025</v>
      </c>
      <c r="M114" s="155"/>
      <c r="N114" s="155"/>
      <c r="O114" s="155"/>
      <c r="P114" s="155"/>
    </row>
    <row r="115" spans="1:16" ht="14.25" hidden="1" x14ac:dyDescent="0.2">
      <c r="A115" s="146"/>
      <c r="B115" s="151">
        <v>7130000103</v>
      </c>
      <c r="C115" s="148"/>
      <c r="D115" s="152" t="s">
        <v>159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/>
      <c r="N115" s="42"/>
      <c r="O115" s="42"/>
      <c r="P115" s="42"/>
    </row>
    <row r="116" spans="1:16" ht="14.25" hidden="1" x14ac:dyDescent="0.2">
      <c r="A116" s="146"/>
      <c r="B116" s="151">
        <v>8110010102</v>
      </c>
      <c r="C116" s="148"/>
      <c r="D116" s="152" t="s">
        <v>159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/>
      <c r="N116" s="42"/>
      <c r="O116" s="42"/>
      <c r="P116" s="42"/>
    </row>
    <row r="117" spans="1:16" ht="14.25" hidden="1" x14ac:dyDescent="0.2">
      <c r="A117" s="146"/>
      <c r="B117" s="151">
        <v>7130010102</v>
      </c>
      <c r="C117" s="148"/>
      <c r="D117" s="152" t="s">
        <v>159</v>
      </c>
      <c r="E117" s="156">
        <v>0</v>
      </c>
      <c r="F117" s="156">
        <v>0</v>
      </c>
      <c r="G117" s="156">
        <v>0</v>
      </c>
      <c r="H117" s="156">
        <v>0</v>
      </c>
      <c r="I117" s="156">
        <v>0</v>
      </c>
      <c r="J117" s="156">
        <v>0</v>
      </c>
      <c r="K117" s="156">
        <v>0</v>
      </c>
      <c r="L117" s="156">
        <v>0</v>
      </c>
      <c r="M117" s="156"/>
      <c r="N117" s="156"/>
      <c r="O117" s="156"/>
      <c r="P117" s="156"/>
    </row>
    <row r="118" spans="1:16" ht="14.25" x14ac:dyDescent="0.2">
      <c r="A118" s="146"/>
      <c r="B118" s="151"/>
      <c r="C118" s="148"/>
      <c r="D118" s="152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</row>
    <row r="119" spans="1:16" ht="15" x14ac:dyDescent="0.25">
      <c r="A119" s="154" t="s">
        <v>486</v>
      </c>
      <c r="B119" s="147">
        <v>1</v>
      </c>
      <c r="C119" s="157" t="s">
        <v>201</v>
      </c>
      <c r="D119" s="149" t="s">
        <v>487</v>
      </c>
      <c r="E119" s="158">
        <f t="shared" ref="E119:L119" si="1">SUM(E114:E117)</f>
        <v>3702721.0900000003</v>
      </c>
      <c r="F119" s="158">
        <f t="shared" si="1"/>
        <v>3665916.7999999989</v>
      </c>
      <c r="G119" s="158">
        <f t="shared" si="1"/>
        <v>3678036.6200000006</v>
      </c>
      <c r="H119" s="158">
        <f t="shared" si="1"/>
        <v>3668392.6700000004</v>
      </c>
      <c r="I119" s="158">
        <f t="shared" si="1"/>
        <v>3695150.8899999987</v>
      </c>
      <c r="J119" s="158">
        <f t="shared" si="1"/>
        <v>3762059.6199999996</v>
      </c>
      <c r="K119" s="158">
        <f t="shared" si="1"/>
        <v>3812528.4100000011</v>
      </c>
      <c r="L119" s="158">
        <f t="shared" si="1"/>
        <v>3983545.4300000025</v>
      </c>
      <c r="M119" s="158"/>
      <c r="N119" s="158"/>
      <c r="O119" s="158"/>
      <c r="P119" s="158"/>
    </row>
    <row r="120" spans="1:16" ht="14.25" x14ac:dyDescent="0.2">
      <c r="A120" s="146"/>
      <c r="B120" s="147"/>
      <c r="C120" s="148"/>
      <c r="D120" s="146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</row>
    <row r="121" spans="1:16" ht="14.25" x14ac:dyDescent="0.2">
      <c r="A121" s="146" t="s">
        <v>386</v>
      </c>
      <c r="B121" s="147">
        <v>1</v>
      </c>
      <c r="C121" s="148" t="s">
        <v>201</v>
      </c>
      <c r="D121" s="159" t="s">
        <v>488</v>
      </c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</row>
    <row r="122" spans="1:16" ht="14.25" hidden="1" x14ac:dyDescent="0.2">
      <c r="A122" s="146"/>
      <c r="B122" s="151">
        <v>7118000002</v>
      </c>
      <c r="C122" s="148"/>
      <c r="D122" s="152" t="s">
        <v>489</v>
      </c>
      <c r="E122" s="62">
        <v>0</v>
      </c>
      <c r="F122" s="62">
        <v>0</v>
      </c>
      <c r="G122" s="62">
        <v>0</v>
      </c>
      <c r="H122" s="62">
        <v>0</v>
      </c>
      <c r="I122" s="62">
        <v>0</v>
      </c>
      <c r="J122" s="62">
        <v>0</v>
      </c>
      <c r="K122" s="62">
        <v>0</v>
      </c>
      <c r="L122" s="62">
        <v>0</v>
      </c>
      <c r="M122" s="62"/>
      <c r="N122" s="62"/>
      <c r="O122" s="62"/>
      <c r="P122" s="62"/>
    </row>
    <row r="123" spans="1:16" ht="14.25" hidden="1" x14ac:dyDescent="0.2">
      <c r="A123" s="146"/>
      <c r="B123" s="151">
        <v>7151000008</v>
      </c>
      <c r="C123" s="148"/>
      <c r="D123" s="152" t="s">
        <v>490</v>
      </c>
      <c r="E123" s="62">
        <v>0</v>
      </c>
      <c r="F123" s="62">
        <v>0</v>
      </c>
      <c r="G123" s="62">
        <v>0</v>
      </c>
      <c r="H123" s="62">
        <v>0</v>
      </c>
      <c r="I123" s="62">
        <v>0</v>
      </c>
      <c r="J123" s="62">
        <v>0</v>
      </c>
      <c r="K123" s="62">
        <v>0</v>
      </c>
      <c r="L123" s="62">
        <v>0</v>
      </c>
      <c r="M123" s="62"/>
      <c r="N123" s="62"/>
      <c r="O123" s="62"/>
      <c r="P123" s="62"/>
    </row>
    <row r="124" spans="1:16" ht="14.25" hidden="1" x14ac:dyDescent="0.2">
      <c r="A124" s="146"/>
      <c r="B124" s="151">
        <v>7151000041</v>
      </c>
      <c r="C124" s="148"/>
      <c r="D124" s="152" t="s">
        <v>491</v>
      </c>
      <c r="E124" s="62">
        <v>0</v>
      </c>
      <c r="F124" s="62">
        <v>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/>
      <c r="N124" s="62"/>
      <c r="O124" s="62"/>
      <c r="P124" s="62"/>
    </row>
    <row r="125" spans="1:16" ht="14.25" hidden="1" x14ac:dyDescent="0.2">
      <c r="A125" s="146"/>
      <c r="B125" s="151">
        <v>7152000003</v>
      </c>
      <c r="C125" s="148"/>
      <c r="D125" s="152" t="s">
        <v>492</v>
      </c>
      <c r="E125" s="62">
        <v>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/>
      <c r="N125" s="62"/>
      <c r="O125" s="62"/>
      <c r="P125" s="62"/>
    </row>
    <row r="126" spans="1:16" ht="14.25" hidden="1" x14ac:dyDescent="0.2">
      <c r="A126" s="146"/>
      <c r="B126" s="151">
        <v>7151000029</v>
      </c>
      <c r="C126" s="148"/>
      <c r="D126" s="152" t="s">
        <v>493</v>
      </c>
      <c r="E126" s="62">
        <v>0</v>
      </c>
      <c r="F126" s="62">
        <v>0</v>
      </c>
      <c r="G126" s="62">
        <v>0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62"/>
      <c r="N126" s="62"/>
      <c r="O126" s="62"/>
      <c r="P126" s="62"/>
    </row>
    <row r="127" spans="1:16" ht="14.25" hidden="1" x14ac:dyDescent="0.2">
      <c r="A127" s="146"/>
      <c r="B127" s="151">
        <v>7151000030</v>
      </c>
      <c r="C127" s="148"/>
      <c r="D127" s="152" t="s">
        <v>494</v>
      </c>
      <c r="E127" s="62">
        <v>0</v>
      </c>
      <c r="F127" s="62">
        <v>0</v>
      </c>
      <c r="G127" s="62">
        <v>0</v>
      </c>
      <c r="H127" s="62">
        <v>0</v>
      </c>
      <c r="I127" s="62">
        <v>0</v>
      </c>
      <c r="J127" s="62">
        <v>0</v>
      </c>
      <c r="K127" s="62">
        <v>0</v>
      </c>
      <c r="L127" s="62">
        <v>0</v>
      </c>
      <c r="M127" s="62"/>
      <c r="N127" s="62"/>
      <c r="O127" s="62"/>
      <c r="P127" s="62"/>
    </row>
    <row r="128" spans="1:16" ht="14.25" x14ac:dyDescent="0.2">
      <c r="A128" s="146"/>
      <c r="B128" s="151">
        <v>7152000001</v>
      </c>
      <c r="C128" s="148"/>
      <c r="D128" s="152" t="s">
        <v>495</v>
      </c>
      <c r="E128" s="62">
        <v>0</v>
      </c>
      <c r="F128" s="62">
        <v>0</v>
      </c>
      <c r="G128" s="62">
        <v>0</v>
      </c>
      <c r="H128" s="62">
        <v>0</v>
      </c>
      <c r="I128" s="62">
        <v>0</v>
      </c>
      <c r="J128" s="62">
        <v>351393.49</v>
      </c>
      <c r="K128" s="62">
        <v>351393.49</v>
      </c>
      <c r="L128" s="62">
        <v>351393.49</v>
      </c>
      <c r="M128" s="62"/>
      <c r="N128" s="62"/>
      <c r="O128" s="62"/>
      <c r="P128" s="62"/>
    </row>
    <row r="129" spans="1:16" ht="14.25" hidden="1" x14ac:dyDescent="0.2">
      <c r="A129" s="146"/>
      <c r="B129" s="151">
        <v>7154045001</v>
      </c>
      <c r="C129" s="148"/>
      <c r="D129" s="152" t="s">
        <v>496</v>
      </c>
      <c r="E129" s="62">
        <v>0</v>
      </c>
      <c r="F129" s="62">
        <v>0</v>
      </c>
      <c r="G129" s="62">
        <v>0</v>
      </c>
      <c r="H129" s="62">
        <v>0</v>
      </c>
      <c r="I129" s="62">
        <v>0</v>
      </c>
      <c r="J129" s="62">
        <v>0</v>
      </c>
      <c r="K129" s="62">
        <v>0</v>
      </c>
      <c r="L129" s="62">
        <v>0</v>
      </c>
      <c r="M129" s="62"/>
      <c r="N129" s="62"/>
      <c r="O129" s="62"/>
      <c r="P129" s="62"/>
    </row>
    <row r="130" spans="1:16" ht="14.25" x14ac:dyDescent="0.2">
      <c r="A130" s="153"/>
      <c r="B130" s="151">
        <v>7154045002</v>
      </c>
      <c r="C130" s="148"/>
      <c r="D130" s="152" t="s">
        <v>497</v>
      </c>
      <c r="E130" s="150">
        <v>0</v>
      </c>
      <c r="F130" s="150">
        <v>0</v>
      </c>
      <c r="G130" s="150">
        <v>0</v>
      </c>
      <c r="H130" s="150">
        <v>0</v>
      </c>
      <c r="I130" s="150">
        <v>0</v>
      </c>
      <c r="J130" s="150">
        <v>50490.21</v>
      </c>
      <c r="K130" s="150">
        <v>188147.63</v>
      </c>
      <c r="L130" s="150">
        <v>181717.85</v>
      </c>
      <c r="M130" s="150"/>
      <c r="N130" s="150"/>
      <c r="O130" s="150"/>
      <c r="P130" s="150"/>
    </row>
    <row r="131" spans="1:16" ht="14.25" x14ac:dyDescent="0.2">
      <c r="A131" s="153"/>
      <c r="B131" s="151">
        <v>7154045003</v>
      </c>
      <c r="C131" s="148"/>
      <c r="D131" s="152" t="s">
        <v>498</v>
      </c>
      <c r="E131" s="150">
        <v>286459.58</v>
      </c>
      <c r="F131" s="150">
        <v>286760.3</v>
      </c>
      <c r="G131" s="150">
        <v>286948.93000000005</v>
      </c>
      <c r="H131" s="150">
        <v>272978.27</v>
      </c>
      <c r="I131" s="150">
        <v>274620.04999999981</v>
      </c>
      <c r="J131" s="150">
        <v>304665.24000000022</v>
      </c>
      <c r="K131" s="150">
        <v>276939.70999999996</v>
      </c>
      <c r="L131" s="150">
        <v>290756.2799999998</v>
      </c>
      <c r="M131" s="150"/>
      <c r="N131" s="150"/>
      <c r="O131" s="150"/>
      <c r="P131" s="150"/>
    </row>
    <row r="132" spans="1:16" ht="14.25" hidden="1" x14ac:dyDescent="0.2">
      <c r="A132" s="146"/>
      <c r="B132" s="151">
        <v>7157500008</v>
      </c>
      <c r="C132" s="148"/>
      <c r="D132" s="152" t="s">
        <v>499</v>
      </c>
      <c r="E132" s="62">
        <v>0</v>
      </c>
      <c r="F132" s="62">
        <v>0</v>
      </c>
      <c r="G132" s="62">
        <v>0</v>
      </c>
      <c r="H132" s="62">
        <v>0</v>
      </c>
      <c r="I132" s="62">
        <v>0</v>
      </c>
      <c r="J132" s="62">
        <v>0</v>
      </c>
      <c r="K132" s="62">
        <v>0</v>
      </c>
      <c r="L132" s="62">
        <v>0</v>
      </c>
      <c r="M132" s="62"/>
      <c r="N132" s="62"/>
      <c r="O132" s="62"/>
      <c r="P132" s="62"/>
    </row>
    <row r="133" spans="1:16" ht="14.25" hidden="1" x14ac:dyDescent="0.2">
      <c r="A133" s="146"/>
      <c r="B133" s="151">
        <v>7157500009</v>
      </c>
      <c r="C133" s="148"/>
      <c r="D133" s="152" t="s">
        <v>500</v>
      </c>
      <c r="E133" s="62">
        <v>0</v>
      </c>
      <c r="F133" s="62">
        <v>0</v>
      </c>
      <c r="G133" s="62">
        <v>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/>
      <c r="N133" s="62"/>
      <c r="O133" s="62"/>
      <c r="P133" s="62"/>
    </row>
    <row r="134" spans="1:16" ht="14.25" x14ac:dyDescent="0.2">
      <c r="A134" s="146"/>
      <c r="B134" s="151">
        <v>7157500026</v>
      </c>
      <c r="C134" s="148"/>
      <c r="D134" s="152" t="s">
        <v>501</v>
      </c>
      <c r="E134" s="62">
        <v>0</v>
      </c>
      <c r="F134" s="62">
        <v>0</v>
      </c>
      <c r="G134" s="62">
        <v>0</v>
      </c>
      <c r="H134" s="62">
        <v>0</v>
      </c>
      <c r="I134" s="62">
        <v>0</v>
      </c>
      <c r="J134" s="62">
        <v>0</v>
      </c>
      <c r="K134" s="62">
        <v>25466.400000000001</v>
      </c>
      <c r="L134" s="62">
        <v>22129.61</v>
      </c>
      <c r="M134" s="62"/>
      <c r="N134" s="62"/>
      <c r="O134" s="62"/>
      <c r="P134" s="62"/>
    </row>
    <row r="135" spans="1:16" ht="14.25" hidden="1" x14ac:dyDescent="0.2">
      <c r="A135" s="146"/>
      <c r="B135" s="151">
        <v>7157500027</v>
      </c>
      <c r="C135" s="148"/>
      <c r="D135" s="152" t="s">
        <v>502</v>
      </c>
      <c r="E135" s="62">
        <v>0</v>
      </c>
      <c r="F135" s="62">
        <v>0</v>
      </c>
      <c r="G135" s="62">
        <v>0</v>
      </c>
      <c r="H135" s="62">
        <v>0</v>
      </c>
      <c r="I135" s="62">
        <v>0</v>
      </c>
      <c r="J135" s="62">
        <v>0</v>
      </c>
      <c r="K135" s="62">
        <v>0</v>
      </c>
      <c r="L135" s="62">
        <v>0</v>
      </c>
      <c r="M135" s="62"/>
      <c r="N135" s="62"/>
      <c r="O135" s="62"/>
      <c r="P135" s="62"/>
    </row>
    <row r="136" spans="1:16" ht="14.25" hidden="1" x14ac:dyDescent="0.2">
      <c r="A136" s="146"/>
      <c r="B136" s="151">
        <v>7157500036</v>
      </c>
      <c r="C136" s="148"/>
      <c r="D136" s="152" t="s">
        <v>503</v>
      </c>
      <c r="E136" s="62">
        <v>0</v>
      </c>
      <c r="F136" s="62">
        <v>0</v>
      </c>
      <c r="G136" s="62">
        <v>0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62"/>
      <c r="N136" s="62"/>
      <c r="O136" s="62"/>
      <c r="P136" s="62"/>
    </row>
    <row r="137" spans="1:16" ht="14.25" hidden="1" x14ac:dyDescent="0.2">
      <c r="A137" s="153"/>
      <c r="B137" s="151">
        <v>8115000001</v>
      </c>
      <c r="C137" s="148"/>
      <c r="D137" s="152" t="s">
        <v>504</v>
      </c>
      <c r="E137" s="150">
        <v>0</v>
      </c>
      <c r="F137" s="150">
        <v>0</v>
      </c>
      <c r="G137" s="150">
        <v>0</v>
      </c>
      <c r="H137" s="150">
        <v>0</v>
      </c>
      <c r="I137" s="150">
        <v>0</v>
      </c>
      <c r="J137" s="150">
        <v>0</v>
      </c>
      <c r="K137" s="150">
        <v>0</v>
      </c>
      <c r="L137" s="150">
        <v>0</v>
      </c>
      <c r="M137" s="150"/>
      <c r="N137" s="150"/>
      <c r="O137" s="150"/>
      <c r="P137" s="150"/>
    </row>
    <row r="138" spans="1:16" ht="14.25" hidden="1" x14ac:dyDescent="0.2">
      <c r="A138" s="146"/>
      <c r="B138" s="151" t="s">
        <v>505</v>
      </c>
      <c r="C138" s="148"/>
      <c r="D138" s="152" t="s">
        <v>506</v>
      </c>
      <c r="E138" s="62">
        <v>0</v>
      </c>
      <c r="F138" s="62">
        <v>0</v>
      </c>
      <c r="G138" s="62">
        <v>0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62"/>
      <c r="N138" s="62"/>
      <c r="O138" s="62"/>
      <c r="P138" s="62"/>
    </row>
    <row r="139" spans="1:16" ht="14.25" hidden="1" x14ac:dyDescent="0.2">
      <c r="A139" s="146"/>
      <c r="B139" s="151">
        <v>8150500008</v>
      </c>
      <c r="C139" s="148"/>
      <c r="D139" s="152" t="s">
        <v>507</v>
      </c>
      <c r="E139" s="62">
        <v>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/>
      <c r="N139" s="62"/>
      <c r="O139" s="62"/>
      <c r="P139" s="62"/>
    </row>
    <row r="140" spans="1:16" ht="14.25" hidden="1" x14ac:dyDescent="0.2">
      <c r="A140" s="146"/>
      <c r="B140" s="151">
        <v>8151000041</v>
      </c>
      <c r="C140" s="148"/>
      <c r="D140" s="152" t="s">
        <v>508</v>
      </c>
      <c r="E140" s="62">
        <v>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/>
      <c r="N140" s="62"/>
      <c r="O140" s="62"/>
      <c r="P140" s="62"/>
    </row>
    <row r="141" spans="1:16" ht="14.25" hidden="1" x14ac:dyDescent="0.2">
      <c r="A141" s="146"/>
      <c r="B141" s="151">
        <v>8150500009</v>
      </c>
      <c r="C141" s="148"/>
      <c r="D141" s="152" t="s">
        <v>509</v>
      </c>
      <c r="E141" s="62">
        <v>0</v>
      </c>
      <c r="F141" s="62">
        <v>0</v>
      </c>
      <c r="G141" s="62">
        <v>0</v>
      </c>
      <c r="H141" s="62">
        <v>0</v>
      </c>
      <c r="I141" s="62">
        <v>0</v>
      </c>
      <c r="J141" s="62">
        <v>0</v>
      </c>
      <c r="K141" s="62">
        <v>0</v>
      </c>
      <c r="L141" s="62">
        <v>0</v>
      </c>
      <c r="M141" s="62"/>
      <c r="N141" s="62"/>
      <c r="O141" s="62"/>
      <c r="P141" s="62"/>
    </row>
    <row r="142" spans="1:16" ht="14.25" hidden="1" x14ac:dyDescent="0.2">
      <c r="A142" s="146"/>
      <c r="B142" s="151">
        <v>8150500020</v>
      </c>
      <c r="C142" s="148"/>
      <c r="D142" s="152" t="s">
        <v>510</v>
      </c>
      <c r="E142" s="62">
        <v>0</v>
      </c>
      <c r="F142" s="62">
        <v>0</v>
      </c>
      <c r="G142" s="62">
        <v>0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62"/>
      <c r="N142" s="62"/>
      <c r="O142" s="62"/>
      <c r="P142" s="62"/>
    </row>
    <row r="143" spans="1:16" ht="14.25" hidden="1" x14ac:dyDescent="0.2">
      <c r="A143" s="153"/>
      <c r="B143" s="151">
        <v>8152000008</v>
      </c>
      <c r="C143" s="148"/>
      <c r="D143" s="152" t="s">
        <v>511</v>
      </c>
      <c r="E143" s="150">
        <v>0</v>
      </c>
      <c r="F143" s="150">
        <v>0</v>
      </c>
      <c r="G143" s="150">
        <v>0</v>
      </c>
      <c r="H143" s="150">
        <v>0</v>
      </c>
      <c r="I143" s="150">
        <v>0</v>
      </c>
      <c r="J143" s="150">
        <v>0</v>
      </c>
      <c r="K143" s="150">
        <v>0</v>
      </c>
      <c r="L143" s="150">
        <v>0</v>
      </c>
      <c r="M143" s="150"/>
      <c r="N143" s="150"/>
      <c r="O143" s="150"/>
      <c r="P143" s="150"/>
    </row>
    <row r="144" spans="1:16" ht="14.25" hidden="1" x14ac:dyDescent="0.2">
      <c r="A144" s="153"/>
      <c r="B144" s="151">
        <v>8152000027</v>
      </c>
      <c r="C144" s="148"/>
      <c r="D144" s="152" t="s">
        <v>512</v>
      </c>
      <c r="E144" s="150">
        <v>0</v>
      </c>
      <c r="F144" s="150">
        <v>0</v>
      </c>
      <c r="G144" s="150">
        <v>0</v>
      </c>
      <c r="H144" s="150">
        <v>0</v>
      </c>
      <c r="I144" s="150">
        <v>0</v>
      </c>
      <c r="J144" s="150">
        <v>0</v>
      </c>
      <c r="K144" s="150">
        <v>0</v>
      </c>
      <c r="L144" s="150">
        <v>0</v>
      </c>
      <c r="M144" s="150"/>
      <c r="N144" s="150"/>
      <c r="O144" s="150"/>
      <c r="P144" s="150"/>
    </row>
    <row r="145" spans="1:16" ht="14.25" hidden="1" x14ac:dyDescent="0.2">
      <c r="A145" s="153"/>
      <c r="B145" s="151">
        <v>8152002001</v>
      </c>
      <c r="C145" s="148"/>
      <c r="D145" s="152" t="s">
        <v>513</v>
      </c>
      <c r="E145" s="150">
        <v>0</v>
      </c>
      <c r="F145" s="150">
        <v>0</v>
      </c>
      <c r="G145" s="150">
        <v>0</v>
      </c>
      <c r="H145" s="150">
        <v>0</v>
      </c>
      <c r="I145" s="150">
        <v>0</v>
      </c>
      <c r="J145" s="150">
        <v>0</v>
      </c>
      <c r="K145" s="150">
        <v>0</v>
      </c>
      <c r="L145" s="150">
        <v>0</v>
      </c>
      <c r="M145" s="150"/>
      <c r="N145" s="150"/>
      <c r="O145" s="150"/>
      <c r="P145" s="150"/>
    </row>
    <row r="146" spans="1:16" ht="14.25" hidden="1" x14ac:dyDescent="0.2">
      <c r="A146" s="153"/>
      <c r="B146" s="151">
        <v>8153000001</v>
      </c>
      <c r="C146" s="148"/>
      <c r="D146" s="152" t="s">
        <v>514</v>
      </c>
      <c r="E146" s="150">
        <v>0</v>
      </c>
      <c r="F146" s="150">
        <v>0</v>
      </c>
      <c r="G146" s="150">
        <v>0</v>
      </c>
      <c r="H146" s="150">
        <v>0</v>
      </c>
      <c r="I146" s="150">
        <v>0</v>
      </c>
      <c r="J146" s="150">
        <v>0</v>
      </c>
      <c r="K146" s="150">
        <v>0</v>
      </c>
      <c r="L146" s="150">
        <v>0</v>
      </c>
      <c r="M146" s="150"/>
      <c r="N146" s="150"/>
      <c r="O146" s="150"/>
      <c r="P146" s="150"/>
    </row>
    <row r="147" spans="1:16" ht="14.25" x14ac:dyDescent="0.2">
      <c r="A147" s="146"/>
      <c r="B147" s="151">
        <v>8176900004</v>
      </c>
      <c r="C147" s="148"/>
      <c r="D147" s="152" t="s">
        <v>515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-4425.92</v>
      </c>
      <c r="M147" s="62"/>
      <c r="N147" s="62"/>
      <c r="O147" s="62"/>
      <c r="P147" s="62"/>
    </row>
    <row r="148" spans="1:16" ht="14.25" x14ac:dyDescent="0.2">
      <c r="A148" s="154" t="s">
        <v>486</v>
      </c>
      <c r="B148" s="160">
        <v>1</v>
      </c>
      <c r="C148" s="148" t="s">
        <v>201</v>
      </c>
      <c r="D148" s="152"/>
      <c r="E148" s="161">
        <f t="shared" ref="E148:L148" si="2">SUM(E122:E147)</f>
        <v>286459.58</v>
      </c>
      <c r="F148" s="161">
        <f t="shared" si="2"/>
        <v>286760.3</v>
      </c>
      <c r="G148" s="161">
        <f t="shared" si="2"/>
        <v>286948.93000000005</v>
      </c>
      <c r="H148" s="161">
        <f t="shared" si="2"/>
        <v>272978.27</v>
      </c>
      <c r="I148" s="161">
        <f t="shared" si="2"/>
        <v>274620.04999999981</v>
      </c>
      <c r="J148" s="161">
        <f t="shared" si="2"/>
        <v>706548.94000000018</v>
      </c>
      <c r="K148" s="161">
        <f t="shared" si="2"/>
        <v>841947.23</v>
      </c>
      <c r="L148" s="161">
        <f t="shared" si="2"/>
        <v>841571.30999999971</v>
      </c>
      <c r="M148" s="161"/>
      <c r="N148" s="161"/>
      <c r="O148" s="161"/>
      <c r="P148" s="161"/>
    </row>
    <row r="149" spans="1:16" ht="14.25" x14ac:dyDescent="0.2">
      <c r="A149" s="154"/>
      <c r="B149" s="160"/>
      <c r="C149" s="148"/>
      <c r="D149" s="152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</row>
    <row r="150" spans="1:16" ht="14.25" hidden="1" x14ac:dyDescent="0.2">
      <c r="A150" s="153"/>
      <c r="B150" s="151">
        <v>7159010008</v>
      </c>
      <c r="C150" s="148"/>
      <c r="D150" s="152" t="s">
        <v>516</v>
      </c>
      <c r="E150" s="150">
        <v>0</v>
      </c>
      <c r="F150" s="150">
        <v>0</v>
      </c>
      <c r="G150" s="150">
        <v>0</v>
      </c>
      <c r="H150" s="150">
        <v>0</v>
      </c>
      <c r="I150" s="150">
        <v>0</v>
      </c>
      <c r="J150" s="150">
        <v>0</v>
      </c>
      <c r="K150" s="150">
        <v>0</v>
      </c>
      <c r="L150" s="150">
        <v>0</v>
      </c>
      <c r="M150" s="150"/>
      <c r="N150" s="150"/>
      <c r="O150" s="150"/>
      <c r="P150" s="150"/>
    </row>
    <row r="151" spans="1:16" ht="14.25" hidden="1" x14ac:dyDescent="0.2">
      <c r="A151" s="153"/>
      <c r="B151" s="151">
        <v>7159010038</v>
      </c>
      <c r="C151" s="148"/>
      <c r="D151" s="152" t="s">
        <v>517</v>
      </c>
      <c r="E151" s="150">
        <v>0</v>
      </c>
      <c r="F151" s="150">
        <v>0</v>
      </c>
      <c r="G151" s="150">
        <v>0</v>
      </c>
      <c r="H151" s="150">
        <v>0</v>
      </c>
      <c r="I151" s="150">
        <v>0</v>
      </c>
      <c r="J151" s="150">
        <v>0</v>
      </c>
      <c r="K151" s="150">
        <v>0</v>
      </c>
      <c r="L151" s="150">
        <v>0</v>
      </c>
      <c r="M151" s="150"/>
      <c r="N151" s="150"/>
      <c r="O151" s="150"/>
      <c r="P151" s="150"/>
    </row>
    <row r="152" spans="1:16" ht="14.25" hidden="1" x14ac:dyDescent="0.2">
      <c r="A152" s="153"/>
      <c r="B152" s="151">
        <v>7159010029</v>
      </c>
      <c r="C152" s="148"/>
      <c r="D152" s="152" t="s">
        <v>58</v>
      </c>
      <c r="E152" s="150">
        <v>0</v>
      </c>
      <c r="F152" s="150">
        <v>0</v>
      </c>
      <c r="G152" s="150">
        <v>0</v>
      </c>
      <c r="H152" s="150">
        <v>0</v>
      </c>
      <c r="I152" s="150">
        <v>0</v>
      </c>
      <c r="J152" s="150">
        <v>0</v>
      </c>
      <c r="K152" s="150">
        <v>0</v>
      </c>
      <c r="L152" s="150">
        <v>0</v>
      </c>
      <c r="M152" s="150"/>
      <c r="N152" s="150"/>
      <c r="O152" s="150"/>
      <c r="P152" s="150"/>
    </row>
    <row r="153" spans="1:16" ht="14.25" x14ac:dyDescent="0.2">
      <c r="A153" s="153"/>
      <c r="B153" s="151">
        <v>7159010030</v>
      </c>
      <c r="C153" s="148"/>
      <c r="D153" s="152" t="s">
        <v>518</v>
      </c>
      <c r="E153" s="150">
        <v>0</v>
      </c>
      <c r="F153" s="150">
        <v>0</v>
      </c>
      <c r="G153" s="150">
        <v>0</v>
      </c>
      <c r="H153" s="150">
        <v>0</v>
      </c>
      <c r="I153" s="150">
        <v>41339.199999999997</v>
      </c>
      <c r="J153" s="150">
        <v>587025.71000000008</v>
      </c>
      <c r="K153" s="150">
        <v>0</v>
      </c>
      <c r="L153" s="150">
        <v>-255651.65000000002</v>
      </c>
      <c r="M153" s="150"/>
      <c r="N153" s="150"/>
      <c r="O153" s="150"/>
      <c r="P153" s="150"/>
    </row>
    <row r="154" spans="1:16" ht="14.25" x14ac:dyDescent="0.2">
      <c r="A154" s="153"/>
      <c r="B154" s="151">
        <v>7159010031</v>
      </c>
      <c r="C154" s="148"/>
      <c r="D154" s="152" t="s">
        <v>519</v>
      </c>
      <c r="E154" s="150">
        <v>0</v>
      </c>
      <c r="F154" s="150">
        <v>0</v>
      </c>
      <c r="G154" s="150">
        <v>0</v>
      </c>
      <c r="H154" s="150">
        <v>9416.67</v>
      </c>
      <c r="I154" s="150">
        <v>9416.67</v>
      </c>
      <c r="J154" s="150">
        <v>0</v>
      </c>
      <c r="K154" s="150">
        <v>7417.1899999999987</v>
      </c>
      <c r="L154" s="150">
        <v>0</v>
      </c>
      <c r="M154" s="150"/>
      <c r="N154" s="150"/>
      <c r="O154" s="150"/>
      <c r="P154" s="150"/>
    </row>
    <row r="155" spans="1:16" ht="14.25" hidden="1" x14ac:dyDescent="0.2">
      <c r="A155" s="153"/>
      <c r="B155" s="151">
        <v>7159010032</v>
      </c>
      <c r="C155" s="148"/>
      <c r="D155" s="152" t="s">
        <v>520</v>
      </c>
      <c r="E155" s="150">
        <v>0</v>
      </c>
      <c r="F155" s="150">
        <v>0</v>
      </c>
      <c r="G155" s="150">
        <v>0</v>
      </c>
      <c r="H155" s="150">
        <v>0</v>
      </c>
      <c r="I155" s="150">
        <v>0</v>
      </c>
      <c r="J155" s="150">
        <v>0</v>
      </c>
      <c r="K155" s="150">
        <v>0</v>
      </c>
      <c r="L155" s="150">
        <v>0</v>
      </c>
      <c r="M155" s="150"/>
      <c r="N155" s="150"/>
      <c r="O155" s="150"/>
      <c r="P155" s="150"/>
    </row>
    <row r="156" spans="1:16" ht="14.25" hidden="1" x14ac:dyDescent="0.2">
      <c r="A156" s="153"/>
      <c r="B156" s="151">
        <v>7159010033</v>
      </c>
      <c r="C156" s="148"/>
      <c r="D156" s="152" t="s">
        <v>521</v>
      </c>
      <c r="E156" s="150">
        <v>0</v>
      </c>
      <c r="F156" s="150">
        <v>0</v>
      </c>
      <c r="G156" s="150">
        <v>0</v>
      </c>
      <c r="H156" s="150">
        <v>0</v>
      </c>
      <c r="I156" s="150">
        <v>0</v>
      </c>
      <c r="J156" s="150">
        <v>0</v>
      </c>
      <c r="K156" s="150">
        <v>0</v>
      </c>
      <c r="L156" s="150">
        <v>0</v>
      </c>
      <c r="M156" s="150"/>
      <c r="N156" s="150"/>
      <c r="O156" s="150"/>
      <c r="P156" s="150"/>
    </row>
    <row r="157" spans="1:16" ht="14.25" hidden="1" x14ac:dyDescent="0.2">
      <c r="A157" s="153"/>
      <c r="B157" s="151" t="s">
        <v>522</v>
      </c>
      <c r="C157" s="148"/>
      <c r="D157" s="152" t="s">
        <v>523</v>
      </c>
      <c r="E157" s="150">
        <v>0</v>
      </c>
      <c r="F157" s="150">
        <v>0</v>
      </c>
      <c r="G157" s="150">
        <v>0</v>
      </c>
      <c r="H157" s="150">
        <v>0</v>
      </c>
      <c r="I157" s="150">
        <v>0</v>
      </c>
      <c r="J157" s="150">
        <v>0</v>
      </c>
      <c r="K157" s="150">
        <v>0</v>
      </c>
      <c r="L157" s="150">
        <v>0</v>
      </c>
      <c r="M157" s="150"/>
      <c r="N157" s="150"/>
      <c r="O157" s="150"/>
      <c r="P157" s="150"/>
    </row>
    <row r="158" spans="1:16" ht="14.25" hidden="1" x14ac:dyDescent="0.2">
      <c r="A158" s="146"/>
      <c r="B158" s="151">
        <v>8158010002</v>
      </c>
      <c r="C158" s="148"/>
      <c r="D158" s="152" t="s">
        <v>524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/>
      <c r="N158" s="62"/>
      <c r="O158" s="62"/>
      <c r="P158" s="62"/>
    </row>
    <row r="159" spans="1:16" ht="14.25" hidden="1" x14ac:dyDescent="0.2">
      <c r="A159" s="146"/>
      <c r="B159" s="151">
        <v>8158010003</v>
      </c>
      <c r="C159" s="148"/>
      <c r="D159" s="152" t="s">
        <v>525</v>
      </c>
      <c r="E159" s="62">
        <v>0</v>
      </c>
      <c r="F159" s="62">
        <v>0</v>
      </c>
      <c r="G159" s="62">
        <v>0</v>
      </c>
      <c r="H159" s="62">
        <v>0</v>
      </c>
      <c r="I159" s="62">
        <v>0</v>
      </c>
      <c r="J159" s="62">
        <v>0</v>
      </c>
      <c r="K159" s="62">
        <v>0</v>
      </c>
      <c r="L159" s="62">
        <v>0</v>
      </c>
      <c r="M159" s="62"/>
      <c r="N159" s="62"/>
      <c r="O159" s="62"/>
      <c r="P159" s="62"/>
    </row>
    <row r="160" spans="1:16" ht="14.25" hidden="1" x14ac:dyDescent="0.2">
      <c r="A160" s="146"/>
      <c r="B160" s="151">
        <v>8158010007</v>
      </c>
      <c r="C160" s="148"/>
      <c r="D160" s="152" t="s">
        <v>526</v>
      </c>
      <c r="E160" s="62">
        <v>0</v>
      </c>
      <c r="F160" s="62">
        <v>0</v>
      </c>
      <c r="G160" s="62">
        <v>0</v>
      </c>
      <c r="H160" s="62">
        <v>0</v>
      </c>
      <c r="I160" s="62">
        <v>0</v>
      </c>
      <c r="J160" s="62">
        <v>0</v>
      </c>
      <c r="K160" s="62">
        <v>0</v>
      </c>
      <c r="L160" s="62">
        <v>0</v>
      </c>
      <c r="M160" s="62"/>
      <c r="N160" s="62"/>
      <c r="O160" s="62"/>
      <c r="P160" s="62"/>
    </row>
    <row r="161" spans="1:16" ht="14.25" hidden="1" x14ac:dyDescent="0.2">
      <c r="A161" s="146"/>
      <c r="B161" s="151">
        <v>8158010008</v>
      </c>
      <c r="C161" s="148"/>
      <c r="D161" s="152" t="s">
        <v>527</v>
      </c>
      <c r="E161" s="62">
        <v>0</v>
      </c>
      <c r="F161" s="62">
        <v>0</v>
      </c>
      <c r="G161" s="62">
        <v>0</v>
      </c>
      <c r="H161" s="62">
        <v>0</v>
      </c>
      <c r="I161" s="62">
        <v>0</v>
      </c>
      <c r="J161" s="62">
        <v>0</v>
      </c>
      <c r="K161" s="62">
        <v>0</v>
      </c>
      <c r="L161" s="62">
        <v>0</v>
      </c>
      <c r="M161" s="62"/>
      <c r="N161" s="62"/>
      <c r="O161" s="62"/>
      <c r="P161" s="62"/>
    </row>
    <row r="162" spans="1:16" ht="14.25" hidden="1" x14ac:dyDescent="0.2">
      <c r="A162" s="146"/>
      <c r="B162" s="151">
        <v>8158010032</v>
      </c>
      <c r="C162" s="148"/>
      <c r="D162" s="152" t="s">
        <v>528</v>
      </c>
      <c r="E162" s="62">
        <v>0</v>
      </c>
      <c r="F162" s="62">
        <v>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/>
      <c r="N162" s="62"/>
      <c r="O162" s="62"/>
      <c r="P162" s="62"/>
    </row>
    <row r="163" spans="1:16" ht="14.25" hidden="1" x14ac:dyDescent="0.2">
      <c r="A163" s="146"/>
      <c r="B163" s="151">
        <v>8158010038</v>
      </c>
      <c r="C163" s="148"/>
      <c r="D163" s="152" t="s">
        <v>517</v>
      </c>
      <c r="E163" s="62">
        <v>0</v>
      </c>
      <c r="F163" s="62">
        <v>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/>
      <c r="N163" s="62"/>
      <c r="O163" s="62"/>
      <c r="P163" s="62"/>
    </row>
    <row r="164" spans="1:16" ht="14.25" x14ac:dyDescent="0.2">
      <c r="A164" s="146"/>
      <c r="B164" s="151">
        <v>8158010030</v>
      </c>
      <c r="C164" s="148"/>
      <c r="D164" s="152" t="s">
        <v>529</v>
      </c>
      <c r="E164" s="62">
        <v>0</v>
      </c>
      <c r="F164" s="62">
        <v>0</v>
      </c>
      <c r="G164" s="62">
        <v>0</v>
      </c>
      <c r="H164" s="62">
        <v>0</v>
      </c>
      <c r="I164" s="62">
        <v>-4593.88</v>
      </c>
      <c r="J164" s="62">
        <v>-4598.9199999999992</v>
      </c>
      <c r="K164" s="62">
        <v>-86791.77</v>
      </c>
      <c r="L164" s="62">
        <v>6274.3900000000012</v>
      </c>
      <c r="M164" s="62"/>
      <c r="N164" s="62"/>
      <c r="O164" s="62"/>
      <c r="P164" s="62"/>
    </row>
    <row r="165" spans="1:16" ht="14.25" x14ac:dyDescent="0.2">
      <c r="A165" s="146"/>
      <c r="B165" s="151">
        <v>8158010031</v>
      </c>
      <c r="C165" s="148"/>
      <c r="D165" s="152" t="s">
        <v>530</v>
      </c>
      <c r="E165" s="62">
        <v>-3916.66</v>
      </c>
      <c r="F165" s="62">
        <v>-3916.66</v>
      </c>
      <c r="G165" s="62">
        <v>-28916.660000000003</v>
      </c>
      <c r="H165" s="62">
        <v>0</v>
      </c>
      <c r="I165" s="62">
        <v>0</v>
      </c>
      <c r="J165" s="62">
        <v>-3916.6599999999962</v>
      </c>
      <c r="K165" s="62">
        <v>0</v>
      </c>
      <c r="L165" s="62">
        <v>-49791.180000000008</v>
      </c>
      <c r="M165" s="62"/>
      <c r="N165" s="62"/>
      <c r="O165" s="62"/>
      <c r="P165" s="62"/>
    </row>
    <row r="166" spans="1:16" ht="14.25" hidden="1" x14ac:dyDescent="0.2">
      <c r="A166" s="146"/>
      <c r="B166" s="151">
        <v>8158010109</v>
      </c>
      <c r="C166" s="148"/>
      <c r="D166" s="152" t="s">
        <v>531</v>
      </c>
      <c r="E166" s="62">
        <v>0</v>
      </c>
      <c r="F166" s="62">
        <v>0</v>
      </c>
      <c r="G166" s="62">
        <v>0</v>
      </c>
      <c r="H166" s="62">
        <v>0</v>
      </c>
      <c r="I166" s="62">
        <v>0</v>
      </c>
      <c r="J166" s="62">
        <v>0</v>
      </c>
      <c r="K166" s="62">
        <v>0</v>
      </c>
      <c r="L166" s="62">
        <v>0</v>
      </c>
      <c r="M166" s="62"/>
      <c r="N166" s="62"/>
      <c r="O166" s="62"/>
      <c r="P166" s="62"/>
    </row>
    <row r="167" spans="1:16" ht="14.25" hidden="1" x14ac:dyDescent="0.2">
      <c r="A167" s="146"/>
      <c r="B167" s="151">
        <v>8158010100</v>
      </c>
      <c r="C167" s="148"/>
      <c r="D167" s="152" t="s">
        <v>532</v>
      </c>
      <c r="E167" s="62">
        <v>0</v>
      </c>
      <c r="F167" s="62">
        <v>0</v>
      </c>
      <c r="G167" s="62">
        <v>0</v>
      </c>
      <c r="H167" s="62">
        <v>0</v>
      </c>
      <c r="I167" s="62">
        <v>0</v>
      </c>
      <c r="J167" s="62">
        <v>0</v>
      </c>
      <c r="K167" s="62">
        <v>0</v>
      </c>
      <c r="L167" s="62">
        <v>0</v>
      </c>
      <c r="M167" s="62"/>
      <c r="N167" s="62"/>
      <c r="O167" s="62"/>
      <c r="P167" s="62"/>
    </row>
    <row r="168" spans="1:16" ht="14.25" hidden="1" x14ac:dyDescent="0.2">
      <c r="A168" s="146"/>
      <c r="B168" s="151">
        <v>7159010101</v>
      </c>
      <c r="C168" s="148"/>
      <c r="D168" s="152" t="s">
        <v>533</v>
      </c>
      <c r="E168" s="62">
        <v>0</v>
      </c>
      <c r="F168" s="62">
        <v>0</v>
      </c>
      <c r="G168" s="62">
        <v>0</v>
      </c>
      <c r="H168" s="62">
        <v>0</v>
      </c>
      <c r="I168" s="62">
        <v>0</v>
      </c>
      <c r="J168" s="62">
        <v>0</v>
      </c>
      <c r="K168" s="62">
        <v>0</v>
      </c>
      <c r="L168" s="62">
        <v>0</v>
      </c>
      <c r="M168" s="62"/>
      <c r="N168" s="62"/>
      <c r="O168" s="62"/>
      <c r="P168" s="62"/>
    </row>
    <row r="169" spans="1:16" ht="14.25" hidden="1" x14ac:dyDescent="0.2">
      <c r="A169" s="146"/>
      <c r="B169" s="151">
        <v>8158010101</v>
      </c>
      <c r="C169" s="148"/>
      <c r="D169" s="152" t="s">
        <v>533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/>
      <c r="N169" s="42"/>
      <c r="O169" s="42"/>
      <c r="P169" s="42"/>
    </row>
    <row r="170" spans="1:16" ht="14.25" x14ac:dyDescent="0.2">
      <c r="A170" s="146" t="s">
        <v>486</v>
      </c>
      <c r="B170" s="162">
        <v>1</v>
      </c>
      <c r="C170" s="148" t="s">
        <v>201</v>
      </c>
      <c r="D170" s="152"/>
      <c r="E170" s="161">
        <f t="shared" ref="E170:L170" si="3">SUM(E150:E169)</f>
        <v>-3916.66</v>
      </c>
      <c r="F170" s="161">
        <f t="shared" si="3"/>
        <v>-3916.66</v>
      </c>
      <c r="G170" s="161">
        <f t="shared" si="3"/>
        <v>-28916.660000000003</v>
      </c>
      <c r="H170" s="161">
        <f t="shared" si="3"/>
        <v>9416.67</v>
      </c>
      <c r="I170" s="161">
        <f t="shared" si="3"/>
        <v>46161.99</v>
      </c>
      <c r="J170" s="161">
        <f t="shared" si="3"/>
        <v>578510.13</v>
      </c>
      <c r="K170" s="161">
        <f t="shared" si="3"/>
        <v>-79374.58</v>
      </c>
      <c r="L170" s="161">
        <f t="shared" si="3"/>
        <v>-299168.44</v>
      </c>
      <c r="M170" s="161"/>
      <c r="N170" s="161"/>
      <c r="O170" s="161"/>
      <c r="P170" s="161"/>
    </row>
    <row r="171" spans="1:16" ht="14.25" x14ac:dyDescent="0.2">
      <c r="A171" s="146"/>
      <c r="B171" s="151"/>
      <c r="C171" s="148"/>
      <c r="D171" s="15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 ht="14.25" x14ac:dyDescent="0.2">
      <c r="A172" s="154" t="s">
        <v>486</v>
      </c>
      <c r="B172" s="160">
        <v>1</v>
      </c>
      <c r="C172" s="148" t="s">
        <v>201</v>
      </c>
      <c r="D172" s="149" t="s">
        <v>534</v>
      </c>
      <c r="E172" s="163">
        <f t="shared" ref="E172:L172" si="4">E148+E170</f>
        <v>282542.92000000004</v>
      </c>
      <c r="F172" s="163">
        <f t="shared" si="4"/>
        <v>282843.64</v>
      </c>
      <c r="G172" s="163">
        <f t="shared" si="4"/>
        <v>258032.27000000005</v>
      </c>
      <c r="H172" s="163">
        <f t="shared" si="4"/>
        <v>282394.94</v>
      </c>
      <c r="I172" s="163">
        <f t="shared" si="4"/>
        <v>320782.0399999998</v>
      </c>
      <c r="J172" s="163">
        <f t="shared" si="4"/>
        <v>1285059.0700000003</v>
      </c>
      <c r="K172" s="163">
        <f t="shared" si="4"/>
        <v>762572.65</v>
      </c>
      <c r="L172" s="163">
        <f t="shared" si="4"/>
        <v>542402.86999999965</v>
      </c>
      <c r="M172" s="163"/>
      <c r="N172" s="163"/>
      <c r="O172" s="163"/>
      <c r="P172" s="163"/>
    </row>
    <row r="173" spans="1:16" ht="14.25" x14ac:dyDescent="0.2">
      <c r="A173" s="146"/>
      <c r="B173" s="147"/>
      <c r="C173" s="148"/>
      <c r="D173" s="146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</row>
    <row r="174" spans="1:16" ht="14.25" hidden="1" x14ac:dyDescent="0.2">
      <c r="A174" s="153" t="s">
        <v>386</v>
      </c>
      <c r="B174" s="160">
        <v>1</v>
      </c>
      <c r="C174" s="148" t="s">
        <v>201</v>
      </c>
      <c r="D174" s="159" t="s">
        <v>535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</row>
    <row r="175" spans="1:16" ht="14.25" hidden="1" x14ac:dyDescent="0.2">
      <c r="A175" s="153"/>
      <c r="B175" s="151">
        <v>7154010001</v>
      </c>
      <c r="C175" s="148"/>
      <c r="D175" s="152" t="s">
        <v>536</v>
      </c>
      <c r="E175" s="62">
        <v>0</v>
      </c>
      <c r="F175" s="62">
        <v>0</v>
      </c>
      <c r="G175" s="62">
        <v>0</v>
      </c>
      <c r="H175" s="62">
        <v>0</v>
      </c>
      <c r="I175" s="62">
        <v>0</v>
      </c>
      <c r="J175" s="62">
        <v>0</v>
      </c>
      <c r="K175" s="62">
        <v>0</v>
      </c>
      <c r="L175" s="62">
        <v>0</v>
      </c>
      <c r="M175" s="62"/>
      <c r="N175" s="62"/>
      <c r="O175" s="62"/>
      <c r="P175" s="62"/>
    </row>
    <row r="176" spans="1:16" ht="14.25" x14ac:dyDescent="0.2">
      <c r="A176" s="153"/>
      <c r="B176" s="151">
        <v>7154015001</v>
      </c>
      <c r="C176" s="148"/>
      <c r="D176" s="152" t="s">
        <v>537</v>
      </c>
      <c r="E176" s="62">
        <v>49192.43</v>
      </c>
      <c r="F176" s="62">
        <v>323782.06</v>
      </c>
      <c r="G176" s="62">
        <v>418338.93000000005</v>
      </c>
      <c r="H176" s="62">
        <v>455807.69000000006</v>
      </c>
      <c r="I176" s="62">
        <v>824584.96</v>
      </c>
      <c r="J176" s="62">
        <v>698244.32000000007</v>
      </c>
      <c r="K176" s="62">
        <v>256444.29999999981</v>
      </c>
      <c r="L176" s="62">
        <v>332290.7200000002</v>
      </c>
      <c r="M176" s="62"/>
      <c r="N176" s="62"/>
      <c r="O176" s="62"/>
      <c r="P176" s="62"/>
    </row>
    <row r="177" spans="1:16" ht="14.25" hidden="1" x14ac:dyDescent="0.2">
      <c r="A177" s="153"/>
      <c r="B177" s="151" t="s">
        <v>538</v>
      </c>
      <c r="C177" s="148"/>
      <c r="D177" s="152" t="s">
        <v>539</v>
      </c>
      <c r="E177" s="62">
        <v>0</v>
      </c>
      <c r="F177" s="62">
        <v>0</v>
      </c>
      <c r="G177" s="62">
        <v>0</v>
      </c>
      <c r="H177" s="62">
        <v>0</v>
      </c>
      <c r="I177" s="62">
        <v>0</v>
      </c>
      <c r="J177" s="62">
        <v>0</v>
      </c>
      <c r="K177" s="62">
        <v>0</v>
      </c>
      <c r="L177" s="62">
        <v>0</v>
      </c>
      <c r="M177" s="62"/>
      <c r="N177" s="62"/>
      <c r="O177" s="62"/>
      <c r="P177" s="62"/>
    </row>
    <row r="178" spans="1:16" ht="14.25" hidden="1" x14ac:dyDescent="0.2">
      <c r="A178" s="153"/>
      <c r="B178" s="151" t="s">
        <v>540</v>
      </c>
      <c r="C178" s="148"/>
      <c r="D178" s="152" t="s">
        <v>541</v>
      </c>
      <c r="E178" s="62">
        <v>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/>
      <c r="N178" s="62"/>
      <c r="O178" s="62"/>
      <c r="P178" s="62"/>
    </row>
    <row r="179" spans="1:16" ht="14.25" hidden="1" x14ac:dyDescent="0.2">
      <c r="A179" s="153"/>
      <c r="B179" s="151">
        <v>8154040001</v>
      </c>
      <c r="C179" s="148"/>
      <c r="D179" s="152" t="s">
        <v>542</v>
      </c>
      <c r="E179" s="62">
        <v>0</v>
      </c>
      <c r="F179" s="62">
        <v>0</v>
      </c>
      <c r="G179" s="62">
        <v>0</v>
      </c>
      <c r="H179" s="62">
        <v>0</v>
      </c>
      <c r="I179" s="62">
        <v>0</v>
      </c>
      <c r="J179" s="62">
        <v>0</v>
      </c>
      <c r="K179" s="62">
        <v>0</v>
      </c>
      <c r="L179" s="62">
        <v>0</v>
      </c>
      <c r="M179" s="62"/>
      <c r="N179" s="62"/>
      <c r="O179" s="62"/>
      <c r="P179" s="62"/>
    </row>
    <row r="180" spans="1:16" ht="14.25" hidden="1" x14ac:dyDescent="0.2">
      <c r="A180" s="153"/>
      <c r="B180" s="151">
        <v>7151000009</v>
      </c>
      <c r="C180" s="148"/>
      <c r="D180" s="152" t="s">
        <v>543</v>
      </c>
      <c r="E180" s="62">
        <v>0</v>
      </c>
      <c r="F180" s="62">
        <v>0</v>
      </c>
      <c r="G180" s="62">
        <v>0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62"/>
      <c r="N180" s="62"/>
      <c r="O180" s="62"/>
      <c r="P180" s="62"/>
    </row>
    <row r="181" spans="1:16" ht="14.25" hidden="1" x14ac:dyDescent="0.2">
      <c r="A181" s="153"/>
      <c r="B181" s="151">
        <v>7154001001</v>
      </c>
      <c r="C181" s="148"/>
      <c r="D181" s="152" t="s">
        <v>544</v>
      </c>
      <c r="E181" s="62">
        <v>0</v>
      </c>
      <c r="F181" s="62">
        <v>0</v>
      </c>
      <c r="G181" s="62">
        <v>0</v>
      </c>
      <c r="H181" s="62">
        <v>0</v>
      </c>
      <c r="I181" s="62">
        <v>0</v>
      </c>
      <c r="J181" s="62">
        <v>0</v>
      </c>
      <c r="K181" s="62">
        <v>0</v>
      </c>
      <c r="L181" s="62">
        <v>0</v>
      </c>
      <c r="M181" s="62"/>
      <c r="N181" s="62"/>
      <c r="O181" s="62"/>
      <c r="P181" s="62"/>
    </row>
    <row r="182" spans="1:16" ht="14.25" hidden="1" x14ac:dyDescent="0.2">
      <c r="A182" s="153"/>
      <c r="B182" s="151">
        <v>7141010002</v>
      </c>
      <c r="C182" s="148"/>
      <c r="D182" s="152" t="s">
        <v>544</v>
      </c>
      <c r="E182" s="62">
        <v>0</v>
      </c>
      <c r="F182" s="62">
        <v>0</v>
      </c>
      <c r="G182" s="62">
        <v>0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62"/>
      <c r="N182" s="62"/>
      <c r="O182" s="62"/>
      <c r="P182" s="62"/>
    </row>
    <row r="183" spans="1:16" ht="14.25" hidden="1" x14ac:dyDescent="0.2">
      <c r="A183" s="153"/>
      <c r="B183" s="151" t="s">
        <v>545</v>
      </c>
      <c r="C183" s="148"/>
      <c r="D183" s="152" t="s">
        <v>546</v>
      </c>
      <c r="E183" s="62">
        <v>0</v>
      </c>
      <c r="F183" s="62">
        <v>0</v>
      </c>
      <c r="G183" s="62">
        <v>0</v>
      </c>
      <c r="H183" s="62">
        <v>0</v>
      </c>
      <c r="I183" s="62">
        <v>0</v>
      </c>
      <c r="J183" s="62">
        <v>0</v>
      </c>
      <c r="K183" s="62">
        <v>0</v>
      </c>
      <c r="L183" s="62">
        <v>0</v>
      </c>
      <c r="M183" s="62"/>
      <c r="N183" s="62"/>
      <c r="O183" s="62"/>
      <c r="P183" s="62"/>
    </row>
    <row r="184" spans="1:16" ht="14.25" hidden="1" x14ac:dyDescent="0.2">
      <c r="A184" s="153"/>
      <c r="B184" s="151" t="s">
        <v>547</v>
      </c>
      <c r="C184" s="148"/>
      <c r="D184" s="152" t="s">
        <v>548</v>
      </c>
      <c r="E184" s="62">
        <v>0</v>
      </c>
      <c r="F184" s="62">
        <v>0</v>
      </c>
      <c r="G184" s="62">
        <v>0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62"/>
      <c r="N184" s="62"/>
      <c r="O184" s="62"/>
      <c r="P184" s="62"/>
    </row>
    <row r="185" spans="1:16" ht="14.25" x14ac:dyDescent="0.2">
      <c r="A185" s="146"/>
      <c r="B185" s="151">
        <v>8176900003</v>
      </c>
      <c r="C185" s="148"/>
      <c r="D185" s="152" t="s">
        <v>549</v>
      </c>
      <c r="E185" s="62">
        <v>-2489.62</v>
      </c>
      <c r="F185" s="62">
        <v>-7380.39</v>
      </c>
      <c r="G185" s="62">
        <v>-10818.67</v>
      </c>
      <c r="H185" s="62">
        <v>-15132.86</v>
      </c>
      <c r="I185" s="62">
        <v>-322167.49000000005</v>
      </c>
      <c r="J185" s="62">
        <v>-188017.13</v>
      </c>
      <c r="K185" s="62">
        <v>-21276.239999999991</v>
      </c>
      <c r="L185" s="62">
        <v>-27899.760000000009</v>
      </c>
      <c r="M185" s="62"/>
      <c r="N185" s="62"/>
      <c r="O185" s="62"/>
      <c r="P185" s="62"/>
    </row>
    <row r="186" spans="1:16" ht="14.25" hidden="1" x14ac:dyDescent="0.2">
      <c r="A186" s="146"/>
      <c r="B186" s="151">
        <v>8183099005</v>
      </c>
      <c r="C186" s="148"/>
      <c r="D186" s="152" t="s">
        <v>550</v>
      </c>
      <c r="E186" s="62">
        <v>0</v>
      </c>
      <c r="F186" s="62">
        <v>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/>
      <c r="N186" s="62"/>
      <c r="O186" s="62"/>
      <c r="P186" s="62"/>
    </row>
    <row r="187" spans="1:16" ht="14.25" hidden="1" x14ac:dyDescent="0.2">
      <c r="A187" s="153"/>
      <c r="B187" s="151">
        <v>7151000007</v>
      </c>
      <c r="C187" s="148"/>
      <c r="D187" s="152" t="s">
        <v>551</v>
      </c>
      <c r="E187" s="62">
        <v>0</v>
      </c>
      <c r="F187" s="62">
        <v>0</v>
      </c>
      <c r="G187" s="62">
        <v>0</v>
      </c>
      <c r="H187" s="62">
        <v>0</v>
      </c>
      <c r="I187" s="62">
        <v>0</v>
      </c>
      <c r="J187" s="62">
        <v>0</v>
      </c>
      <c r="K187" s="62">
        <v>0</v>
      </c>
      <c r="L187" s="62">
        <v>0</v>
      </c>
      <c r="M187" s="62"/>
      <c r="N187" s="62"/>
      <c r="O187" s="62"/>
      <c r="P187" s="62"/>
    </row>
    <row r="188" spans="1:16" ht="14.25" hidden="1" x14ac:dyDescent="0.2">
      <c r="A188" s="153"/>
      <c r="B188" s="151">
        <v>7151000031</v>
      </c>
      <c r="C188" s="148"/>
      <c r="D188" s="152" t="s">
        <v>552</v>
      </c>
      <c r="E188" s="62">
        <v>0</v>
      </c>
      <c r="F188" s="62">
        <v>0</v>
      </c>
      <c r="G188" s="62">
        <v>0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62"/>
      <c r="N188" s="62"/>
      <c r="O188" s="62"/>
      <c r="P188" s="62"/>
    </row>
    <row r="189" spans="1:16" ht="14.25" hidden="1" x14ac:dyDescent="0.2">
      <c r="A189" s="153"/>
      <c r="B189" s="151">
        <v>7151000033</v>
      </c>
      <c r="C189" s="148"/>
      <c r="D189" s="152" t="s">
        <v>553</v>
      </c>
      <c r="E189" s="62">
        <v>0</v>
      </c>
      <c r="F189" s="62">
        <v>0</v>
      </c>
      <c r="G189" s="62">
        <v>0</v>
      </c>
      <c r="H189" s="62">
        <v>0</v>
      </c>
      <c r="I189" s="62">
        <v>0</v>
      </c>
      <c r="J189" s="62">
        <v>0</v>
      </c>
      <c r="K189" s="62">
        <v>0</v>
      </c>
      <c r="L189" s="62">
        <v>0</v>
      </c>
      <c r="M189" s="62"/>
      <c r="N189" s="62"/>
      <c r="O189" s="62"/>
      <c r="P189" s="62"/>
    </row>
    <row r="190" spans="1:16" ht="14.25" hidden="1" x14ac:dyDescent="0.2">
      <c r="A190" s="146"/>
      <c r="B190" s="151">
        <v>7151000002</v>
      </c>
      <c r="C190" s="148"/>
      <c r="D190" s="152" t="s">
        <v>554</v>
      </c>
      <c r="E190" s="62">
        <v>0</v>
      </c>
      <c r="F190" s="62">
        <v>0</v>
      </c>
      <c r="G190" s="62">
        <v>0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62"/>
      <c r="N190" s="62"/>
      <c r="O190" s="62"/>
      <c r="P190" s="62"/>
    </row>
    <row r="191" spans="1:16" ht="14.25" hidden="1" x14ac:dyDescent="0.2">
      <c r="A191" s="146"/>
      <c r="B191" s="151">
        <v>7159010002</v>
      </c>
      <c r="C191" s="148"/>
      <c r="D191" s="152" t="s">
        <v>555</v>
      </c>
      <c r="E191" s="62">
        <v>0</v>
      </c>
      <c r="F191" s="62">
        <v>0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/>
      <c r="N191" s="62"/>
      <c r="O191" s="62"/>
      <c r="P191" s="62"/>
    </row>
    <row r="192" spans="1:16" ht="14.25" hidden="1" x14ac:dyDescent="0.2">
      <c r="A192" s="146"/>
      <c r="B192" s="151">
        <v>7159010009</v>
      </c>
      <c r="C192" s="148"/>
      <c r="D192" s="152" t="s">
        <v>556</v>
      </c>
      <c r="E192" s="62">
        <v>0</v>
      </c>
      <c r="F192" s="62">
        <v>0</v>
      </c>
      <c r="G192" s="62">
        <v>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/>
      <c r="N192" s="62"/>
      <c r="O192" s="62"/>
      <c r="P192" s="62"/>
    </row>
    <row r="193" spans="1:16" ht="14.25" hidden="1" x14ac:dyDescent="0.2">
      <c r="A193" s="146"/>
      <c r="B193" s="151">
        <v>7151000003</v>
      </c>
      <c r="C193" s="148"/>
      <c r="D193" s="152" t="s">
        <v>557</v>
      </c>
      <c r="E193" s="62">
        <v>0</v>
      </c>
      <c r="F193" s="62">
        <v>0</v>
      </c>
      <c r="G193" s="62">
        <v>0</v>
      </c>
      <c r="H193" s="62">
        <v>0</v>
      </c>
      <c r="I193" s="62">
        <v>0</v>
      </c>
      <c r="J193" s="62">
        <v>0</v>
      </c>
      <c r="K193" s="62">
        <v>0</v>
      </c>
      <c r="L193" s="62">
        <v>0</v>
      </c>
      <c r="M193" s="62"/>
      <c r="N193" s="62"/>
      <c r="O193" s="62"/>
      <c r="P193" s="62"/>
    </row>
    <row r="194" spans="1:16" ht="14.25" hidden="1" x14ac:dyDescent="0.2">
      <c r="A194" s="146"/>
      <c r="B194" s="151">
        <v>7151000004</v>
      </c>
      <c r="C194" s="148"/>
      <c r="D194" s="152" t="s">
        <v>558</v>
      </c>
      <c r="E194" s="62">
        <v>0</v>
      </c>
      <c r="F194" s="62">
        <v>0</v>
      </c>
      <c r="G194" s="62">
        <v>0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62"/>
      <c r="N194" s="62"/>
      <c r="O194" s="62"/>
      <c r="P194" s="62"/>
    </row>
    <row r="195" spans="1:16" ht="14.25" hidden="1" x14ac:dyDescent="0.2">
      <c r="A195" s="146"/>
      <c r="B195" s="151">
        <v>7151000021</v>
      </c>
      <c r="C195" s="148"/>
      <c r="D195" s="152" t="s">
        <v>559</v>
      </c>
      <c r="E195" s="62">
        <v>0</v>
      </c>
      <c r="F195" s="62">
        <v>0</v>
      </c>
      <c r="G195" s="62">
        <v>0</v>
      </c>
      <c r="H195" s="62">
        <v>0</v>
      </c>
      <c r="I195" s="62">
        <v>0</v>
      </c>
      <c r="J195" s="62">
        <v>0</v>
      </c>
      <c r="K195" s="62">
        <v>0</v>
      </c>
      <c r="L195" s="62">
        <v>0</v>
      </c>
      <c r="M195" s="62"/>
      <c r="N195" s="62"/>
      <c r="O195" s="62"/>
      <c r="P195" s="62"/>
    </row>
    <row r="196" spans="1:16" ht="14.25" hidden="1" x14ac:dyDescent="0.2">
      <c r="A196" s="146"/>
      <c r="B196" s="151">
        <v>7151000040</v>
      </c>
      <c r="C196" s="148"/>
      <c r="D196" s="152" t="s">
        <v>560</v>
      </c>
      <c r="E196" s="62">
        <v>0</v>
      </c>
      <c r="F196" s="62">
        <v>0</v>
      </c>
      <c r="G196" s="62">
        <v>0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62"/>
      <c r="N196" s="62"/>
      <c r="O196" s="62"/>
      <c r="P196" s="62"/>
    </row>
    <row r="197" spans="1:16" ht="14.25" hidden="1" x14ac:dyDescent="0.2">
      <c r="A197" s="146"/>
      <c r="B197" s="151">
        <v>7157500002</v>
      </c>
      <c r="C197" s="148"/>
      <c r="D197" s="152" t="s">
        <v>561</v>
      </c>
      <c r="E197" s="62">
        <v>0</v>
      </c>
      <c r="F197" s="62">
        <v>0</v>
      </c>
      <c r="G197" s="62">
        <v>0</v>
      </c>
      <c r="H197" s="62">
        <v>0</v>
      </c>
      <c r="I197" s="62">
        <v>0</v>
      </c>
      <c r="J197" s="62">
        <v>0</v>
      </c>
      <c r="K197" s="62">
        <v>0</v>
      </c>
      <c r="L197" s="62">
        <v>0</v>
      </c>
      <c r="M197" s="62"/>
      <c r="N197" s="62"/>
      <c r="O197" s="62"/>
      <c r="P197" s="62"/>
    </row>
    <row r="198" spans="1:16" ht="14.25" hidden="1" x14ac:dyDescent="0.2">
      <c r="A198" s="146"/>
      <c r="B198" s="151">
        <v>7157500003</v>
      </c>
      <c r="C198" s="148"/>
      <c r="D198" s="152" t="s">
        <v>562</v>
      </c>
      <c r="E198" s="62">
        <v>0</v>
      </c>
      <c r="F198" s="62">
        <v>0</v>
      </c>
      <c r="G198" s="62">
        <v>0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62"/>
      <c r="N198" s="62"/>
      <c r="O198" s="62"/>
      <c r="P198" s="62"/>
    </row>
    <row r="199" spans="1:16" ht="14.25" hidden="1" x14ac:dyDescent="0.2">
      <c r="A199" s="146"/>
      <c r="B199" s="151">
        <v>7157500007</v>
      </c>
      <c r="C199" s="148"/>
      <c r="D199" s="152" t="s">
        <v>563</v>
      </c>
      <c r="E199" s="62">
        <v>0</v>
      </c>
      <c r="F199" s="62">
        <v>0</v>
      </c>
      <c r="G199" s="62">
        <v>0</v>
      </c>
      <c r="H199" s="62">
        <v>0</v>
      </c>
      <c r="I199" s="62">
        <v>0</v>
      </c>
      <c r="J199" s="62">
        <v>0</v>
      </c>
      <c r="K199" s="62">
        <v>0</v>
      </c>
      <c r="L199" s="62">
        <v>0</v>
      </c>
      <c r="M199" s="62"/>
      <c r="N199" s="62"/>
      <c r="O199" s="62"/>
      <c r="P199" s="62"/>
    </row>
    <row r="200" spans="1:16" ht="14.25" hidden="1" x14ac:dyDescent="0.2">
      <c r="A200" s="146"/>
      <c r="B200" s="151">
        <v>8150500002</v>
      </c>
      <c r="C200" s="148"/>
      <c r="D200" s="152" t="s">
        <v>564</v>
      </c>
      <c r="E200" s="62">
        <v>0</v>
      </c>
      <c r="F200" s="62">
        <v>0</v>
      </c>
      <c r="G200" s="62">
        <v>0</v>
      </c>
      <c r="H200" s="62">
        <v>0</v>
      </c>
      <c r="I200" s="62">
        <v>0</v>
      </c>
      <c r="J200" s="62">
        <v>0</v>
      </c>
      <c r="K200" s="62">
        <v>0</v>
      </c>
      <c r="L200" s="62">
        <v>0</v>
      </c>
      <c r="M200" s="62"/>
      <c r="N200" s="62"/>
      <c r="O200" s="62"/>
      <c r="P200" s="62"/>
    </row>
    <row r="201" spans="1:16" ht="14.25" hidden="1" x14ac:dyDescent="0.2">
      <c r="A201" s="146"/>
      <c r="B201" s="151">
        <v>8150500003</v>
      </c>
      <c r="C201" s="148"/>
      <c r="D201" s="152" t="s">
        <v>565</v>
      </c>
      <c r="E201" s="62">
        <v>0</v>
      </c>
      <c r="F201" s="62">
        <v>0</v>
      </c>
      <c r="G201" s="62">
        <v>0</v>
      </c>
      <c r="H201" s="62">
        <v>0</v>
      </c>
      <c r="I201" s="62">
        <v>0</v>
      </c>
      <c r="J201" s="62">
        <v>0</v>
      </c>
      <c r="K201" s="62">
        <v>0</v>
      </c>
      <c r="L201" s="62">
        <v>0</v>
      </c>
      <c r="M201" s="62"/>
      <c r="N201" s="62"/>
      <c r="O201" s="62"/>
      <c r="P201" s="62"/>
    </row>
    <row r="202" spans="1:16" ht="14.25" hidden="1" x14ac:dyDescent="0.2">
      <c r="A202" s="146"/>
      <c r="B202" s="151">
        <v>8150500007</v>
      </c>
      <c r="C202" s="148"/>
      <c r="D202" s="152" t="s">
        <v>566</v>
      </c>
      <c r="E202" s="62">
        <v>0</v>
      </c>
      <c r="F202" s="62">
        <v>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/>
      <c r="N202" s="62"/>
      <c r="O202" s="62"/>
      <c r="P202" s="62"/>
    </row>
    <row r="203" spans="1:16" ht="14.25" hidden="1" x14ac:dyDescent="0.2">
      <c r="A203" s="153"/>
      <c r="B203" s="151">
        <v>8152000002</v>
      </c>
      <c r="C203" s="148"/>
      <c r="D203" s="152" t="s">
        <v>567</v>
      </c>
      <c r="E203" s="150">
        <v>0</v>
      </c>
      <c r="F203" s="150">
        <v>0</v>
      </c>
      <c r="G203" s="150">
        <v>0</v>
      </c>
      <c r="H203" s="150">
        <v>0</v>
      </c>
      <c r="I203" s="150">
        <v>0</v>
      </c>
      <c r="J203" s="150">
        <v>0</v>
      </c>
      <c r="K203" s="150">
        <v>0</v>
      </c>
      <c r="L203" s="150">
        <v>0</v>
      </c>
      <c r="M203" s="150"/>
      <c r="N203" s="150"/>
      <c r="O203" s="150"/>
      <c r="P203" s="150"/>
    </row>
    <row r="204" spans="1:16" ht="14.25" hidden="1" x14ac:dyDescent="0.2">
      <c r="A204" s="153"/>
      <c r="B204" s="151">
        <v>8152000003</v>
      </c>
      <c r="C204" s="148"/>
      <c r="D204" s="152" t="s">
        <v>568</v>
      </c>
      <c r="E204" s="150">
        <v>0</v>
      </c>
      <c r="F204" s="150">
        <v>0</v>
      </c>
      <c r="G204" s="150">
        <v>0</v>
      </c>
      <c r="H204" s="150">
        <v>0</v>
      </c>
      <c r="I204" s="150">
        <v>0</v>
      </c>
      <c r="J204" s="150">
        <v>0</v>
      </c>
      <c r="K204" s="150">
        <v>0</v>
      </c>
      <c r="L204" s="150">
        <v>0</v>
      </c>
      <c r="M204" s="150"/>
      <c r="N204" s="150"/>
      <c r="O204" s="150"/>
      <c r="P204" s="150"/>
    </row>
    <row r="205" spans="1:16" ht="14.25" hidden="1" x14ac:dyDescent="0.2">
      <c r="A205" s="153"/>
      <c r="B205" s="151">
        <v>8152000007</v>
      </c>
      <c r="C205" s="148"/>
      <c r="D205" s="152" t="s">
        <v>569</v>
      </c>
      <c r="E205" s="150">
        <v>0</v>
      </c>
      <c r="F205" s="150">
        <v>0</v>
      </c>
      <c r="G205" s="150">
        <v>0</v>
      </c>
      <c r="H205" s="150">
        <v>0</v>
      </c>
      <c r="I205" s="150">
        <v>0</v>
      </c>
      <c r="J205" s="150">
        <v>0</v>
      </c>
      <c r="K205" s="150">
        <v>0</v>
      </c>
      <c r="L205" s="150">
        <v>0</v>
      </c>
      <c r="M205" s="150"/>
      <c r="N205" s="150"/>
      <c r="O205" s="150"/>
      <c r="P205" s="150"/>
    </row>
    <row r="206" spans="1:16" ht="14.25" hidden="1" x14ac:dyDescent="0.2">
      <c r="A206" s="153"/>
      <c r="B206" s="151">
        <v>8158010009</v>
      </c>
      <c r="C206" s="148"/>
      <c r="D206" s="152" t="s">
        <v>556</v>
      </c>
      <c r="E206" s="150">
        <v>0</v>
      </c>
      <c r="F206" s="150">
        <v>0</v>
      </c>
      <c r="G206" s="150">
        <v>0</v>
      </c>
      <c r="H206" s="150">
        <v>0</v>
      </c>
      <c r="I206" s="150">
        <v>0</v>
      </c>
      <c r="J206" s="150">
        <v>0</v>
      </c>
      <c r="K206" s="150">
        <v>0</v>
      </c>
      <c r="L206" s="150">
        <v>0</v>
      </c>
      <c r="M206" s="150"/>
      <c r="N206" s="150"/>
      <c r="O206" s="150"/>
      <c r="P206" s="150"/>
    </row>
    <row r="207" spans="1:16" ht="14.25" hidden="1" x14ac:dyDescent="0.2">
      <c r="A207" s="146"/>
      <c r="B207" s="151">
        <v>7158031007</v>
      </c>
      <c r="C207" s="148"/>
      <c r="D207" s="152" t="s">
        <v>570</v>
      </c>
      <c r="E207" s="62">
        <v>0</v>
      </c>
      <c r="F207" s="62">
        <v>0</v>
      </c>
      <c r="G207" s="62">
        <v>0</v>
      </c>
      <c r="H207" s="62">
        <v>0</v>
      </c>
      <c r="I207" s="62">
        <v>0</v>
      </c>
      <c r="J207" s="62">
        <v>0</v>
      </c>
      <c r="K207" s="62">
        <v>0</v>
      </c>
      <c r="L207" s="62">
        <v>0</v>
      </c>
      <c r="M207" s="62"/>
      <c r="N207" s="62"/>
      <c r="O207" s="62"/>
      <c r="P207" s="62"/>
    </row>
    <row r="208" spans="1:16" ht="14.25" hidden="1" x14ac:dyDescent="0.2">
      <c r="A208" s="146"/>
      <c r="B208" s="151">
        <v>8155031007</v>
      </c>
      <c r="C208" s="148"/>
      <c r="D208" s="152" t="s">
        <v>571</v>
      </c>
      <c r="E208" s="62">
        <v>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62"/>
      <c r="N208" s="62"/>
      <c r="O208" s="62"/>
      <c r="P208" s="62"/>
    </row>
    <row r="209" spans="1:16" ht="14.25" hidden="1" x14ac:dyDescent="0.2">
      <c r="A209" s="146"/>
      <c r="B209" s="151">
        <v>8175400007</v>
      </c>
      <c r="C209" s="148"/>
      <c r="D209" s="152" t="s">
        <v>572</v>
      </c>
      <c r="E209" s="62">
        <v>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/>
      <c r="N209" s="62"/>
      <c r="O209" s="62"/>
      <c r="P209" s="62"/>
    </row>
    <row r="210" spans="1:16" ht="14.25" hidden="1" x14ac:dyDescent="0.2">
      <c r="A210" s="146"/>
      <c r="B210" s="151">
        <v>7158031008</v>
      </c>
      <c r="C210" s="148"/>
      <c r="D210" s="152" t="s">
        <v>573</v>
      </c>
      <c r="E210" s="62">
        <v>0</v>
      </c>
      <c r="F210" s="62">
        <v>0</v>
      </c>
      <c r="G210" s="62">
        <v>0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62"/>
      <c r="N210" s="62"/>
      <c r="O210" s="62"/>
      <c r="P210" s="62"/>
    </row>
    <row r="211" spans="1:16" ht="14.25" x14ac:dyDescent="0.2">
      <c r="A211" s="164" t="s">
        <v>486</v>
      </c>
      <c r="B211" s="147">
        <v>1</v>
      </c>
      <c r="C211" s="148" t="s">
        <v>201</v>
      </c>
      <c r="D211" s="165"/>
      <c r="E211" s="161">
        <f t="shared" ref="E211:L211" si="5">SUM(E175:E210)</f>
        <v>46702.81</v>
      </c>
      <c r="F211" s="161">
        <f t="shared" si="5"/>
        <v>316401.67</v>
      </c>
      <c r="G211" s="161">
        <f t="shared" si="5"/>
        <v>407520.26000000007</v>
      </c>
      <c r="H211" s="161">
        <f t="shared" si="5"/>
        <v>440674.83000000007</v>
      </c>
      <c r="I211" s="161">
        <f t="shared" si="5"/>
        <v>502417.46999999991</v>
      </c>
      <c r="J211" s="161">
        <f t="shared" si="5"/>
        <v>510227.19000000006</v>
      </c>
      <c r="K211" s="161">
        <f t="shared" si="5"/>
        <v>235168.05999999982</v>
      </c>
      <c r="L211" s="161">
        <f t="shared" si="5"/>
        <v>304390.9600000002</v>
      </c>
      <c r="M211" s="161"/>
      <c r="N211" s="161"/>
      <c r="O211" s="161"/>
      <c r="P211" s="161"/>
    </row>
    <row r="212" spans="1:16" ht="14.25" x14ac:dyDescent="0.2">
      <c r="A212" s="164" t="s">
        <v>386</v>
      </c>
      <c r="B212" s="147">
        <v>1</v>
      </c>
      <c r="C212" s="148" t="s">
        <v>201</v>
      </c>
      <c r="D212" s="159" t="s">
        <v>574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</row>
    <row r="213" spans="1:16" ht="14.25" hidden="1" x14ac:dyDescent="0.2">
      <c r="A213" s="146"/>
      <c r="B213" s="151">
        <v>7199900101</v>
      </c>
      <c r="C213" s="148"/>
      <c r="D213" s="152" t="s">
        <v>575</v>
      </c>
      <c r="E213" s="62">
        <v>0</v>
      </c>
      <c r="F213" s="62">
        <v>0</v>
      </c>
      <c r="G213" s="62">
        <v>0</v>
      </c>
      <c r="H213" s="62">
        <v>0</v>
      </c>
      <c r="I213" s="62">
        <v>0</v>
      </c>
      <c r="J213" s="62">
        <v>0</v>
      </c>
      <c r="K213" s="62">
        <v>0</v>
      </c>
      <c r="L213" s="62">
        <v>0</v>
      </c>
      <c r="M213" s="62"/>
      <c r="N213" s="62"/>
      <c r="O213" s="62"/>
      <c r="P213" s="62"/>
    </row>
    <row r="214" spans="1:16" ht="14.25" hidden="1" x14ac:dyDescent="0.2">
      <c r="A214" s="146"/>
      <c r="B214" s="151">
        <v>7199900107</v>
      </c>
      <c r="C214" s="148"/>
      <c r="D214" s="152" t="s">
        <v>576</v>
      </c>
      <c r="E214" s="62">
        <v>0</v>
      </c>
      <c r="F214" s="62">
        <v>0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/>
      <c r="N214" s="62"/>
      <c r="O214" s="62"/>
      <c r="P214" s="62"/>
    </row>
    <row r="215" spans="1:16" ht="14.25" x14ac:dyDescent="0.2">
      <c r="A215" s="146"/>
      <c r="B215" s="151">
        <v>7199900108</v>
      </c>
      <c r="C215" s="148"/>
      <c r="D215" s="152" t="s">
        <v>577</v>
      </c>
      <c r="E215" s="62">
        <v>496.57</v>
      </c>
      <c r="F215" s="62">
        <v>650.71</v>
      </c>
      <c r="G215" s="62">
        <v>481.65000000000009</v>
      </c>
      <c r="H215" s="62">
        <v>666.22999999999979</v>
      </c>
      <c r="I215" s="62">
        <v>530.44000000000005</v>
      </c>
      <c r="J215" s="62">
        <v>445.92000000000007</v>
      </c>
      <c r="K215" s="62">
        <v>530.94000000000005</v>
      </c>
      <c r="L215" s="62">
        <v>509.60999999999967</v>
      </c>
      <c r="M215" s="62"/>
      <c r="N215" s="62"/>
      <c r="O215" s="62"/>
      <c r="P215" s="62"/>
    </row>
    <row r="216" spans="1:16" ht="14.25" hidden="1" x14ac:dyDescent="0.2">
      <c r="A216" s="146"/>
      <c r="B216" s="151">
        <v>8199900004</v>
      </c>
      <c r="C216" s="148"/>
      <c r="D216" s="152" t="s">
        <v>578</v>
      </c>
      <c r="E216" s="62">
        <v>0</v>
      </c>
      <c r="F216" s="62">
        <v>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/>
      <c r="N216" s="62"/>
      <c r="O216" s="62"/>
      <c r="P216" s="62"/>
    </row>
    <row r="217" spans="1:16" ht="14.25" hidden="1" x14ac:dyDescent="0.2">
      <c r="A217" s="146"/>
      <c r="B217" s="151">
        <v>7199900111</v>
      </c>
      <c r="C217" s="148"/>
      <c r="D217" s="152" t="s">
        <v>579</v>
      </c>
      <c r="E217" s="62">
        <v>0</v>
      </c>
      <c r="F217" s="62">
        <v>0</v>
      </c>
      <c r="G217" s="62">
        <v>0</v>
      </c>
      <c r="H217" s="62">
        <v>0</v>
      </c>
      <c r="I217" s="62">
        <v>0</v>
      </c>
      <c r="J217" s="62">
        <v>0</v>
      </c>
      <c r="K217" s="62">
        <v>0</v>
      </c>
      <c r="L217" s="62">
        <v>0</v>
      </c>
      <c r="M217" s="62"/>
      <c r="N217" s="62"/>
      <c r="O217" s="62"/>
      <c r="P217" s="62"/>
    </row>
    <row r="218" spans="1:16" ht="14.25" hidden="1" x14ac:dyDescent="0.2">
      <c r="A218" s="146"/>
      <c r="B218" s="151">
        <v>7199900112</v>
      </c>
      <c r="C218" s="148"/>
      <c r="D218" s="152" t="s">
        <v>580</v>
      </c>
      <c r="E218" s="62">
        <v>0</v>
      </c>
      <c r="F218" s="62">
        <v>0</v>
      </c>
      <c r="G218" s="62">
        <v>0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62"/>
      <c r="N218" s="62"/>
      <c r="O218" s="62"/>
      <c r="P218" s="62"/>
    </row>
    <row r="219" spans="1:16" ht="14.25" hidden="1" x14ac:dyDescent="0.2">
      <c r="A219" s="146"/>
      <c r="B219" s="151">
        <v>7199900114</v>
      </c>
      <c r="C219" s="148"/>
      <c r="D219" s="152" t="s">
        <v>581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/>
      <c r="N219" s="42"/>
      <c r="O219" s="42"/>
      <c r="P219" s="42"/>
    </row>
    <row r="220" spans="1:16" ht="14.25" hidden="1" x14ac:dyDescent="0.2">
      <c r="A220" s="146"/>
      <c r="B220" s="151">
        <v>7199900999</v>
      </c>
      <c r="C220" s="148"/>
      <c r="D220" s="152" t="s">
        <v>582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/>
      <c r="N220" s="62"/>
      <c r="O220" s="62"/>
      <c r="P220" s="62"/>
    </row>
    <row r="221" spans="1:16" ht="14.25" x14ac:dyDescent="0.2">
      <c r="A221" s="153"/>
      <c r="B221" s="151">
        <v>8176300014</v>
      </c>
      <c r="C221" s="148"/>
      <c r="D221" s="152" t="s">
        <v>260</v>
      </c>
      <c r="E221" s="62">
        <v>0</v>
      </c>
      <c r="F221" s="62">
        <v>0</v>
      </c>
      <c r="G221" s="62">
        <v>-58523.6</v>
      </c>
      <c r="H221" s="62">
        <v>0</v>
      </c>
      <c r="I221" s="62">
        <v>-39158.450000000004</v>
      </c>
      <c r="J221" s="62">
        <v>-2221.6499999999942</v>
      </c>
      <c r="K221" s="62">
        <v>-1540.9499999999971</v>
      </c>
      <c r="L221" s="62">
        <v>0</v>
      </c>
      <c r="M221" s="62"/>
      <c r="N221" s="62"/>
      <c r="O221" s="62"/>
      <c r="P221" s="62"/>
    </row>
    <row r="222" spans="1:16" ht="14.25" hidden="1" x14ac:dyDescent="0.2">
      <c r="A222" s="146"/>
      <c r="B222" s="151">
        <v>8170600001</v>
      </c>
      <c r="C222" s="148"/>
      <c r="D222" s="152" t="s">
        <v>583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/>
      <c r="N222" s="62"/>
      <c r="O222" s="62"/>
      <c r="P222" s="62"/>
    </row>
    <row r="223" spans="1:16" ht="14.25" hidden="1" x14ac:dyDescent="0.2">
      <c r="A223" s="146"/>
      <c r="B223" s="151">
        <v>8171200001</v>
      </c>
      <c r="C223" s="148"/>
      <c r="D223" s="152" t="s">
        <v>584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/>
      <c r="N223" s="62"/>
      <c r="O223" s="62"/>
      <c r="P223" s="62"/>
    </row>
    <row r="224" spans="1:16" ht="14.25" x14ac:dyDescent="0.2">
      <c r="A224" s="146"/>
      <c r="B224" s="151">
        <v>8171200002</v>
      </c>
      <c r="C224" s="148"/>
      <c r="D224" s="152" t="s">
        <v>585</v>
      </c>
      <c r="E224" s="62">
        <v>0</v>
      </c>
      <c r="F224" s="62">
        <v>-151.06</v>
      </c>
      <c r="G224" s="62">
        <v>0</v>
      </c>
      <c r="H224" s="62">
        <v>-3343.8</v>
      </c>
      <c r="I224" s="62">
        <v>0</v>
      </c>
      <c r="J224" s="62">
        <v>0</v>
      </c>
      <c r="K224" s="62">
        <v>0</v>
      </c>
      <c r="L224" s="62">
        <v>0</v>
      </c>
      <c r="M224" s="62"/>
      <c r="N224" s="62"/>
      <c r="O224" s="62"/>
      <c r="P224" s="62"/>
    </row>
    <row r="225" spans="1:16" ht="14.25" hidden="1" x14ac:dyDescent="0.2">
      <c r="A225" s="146"/>
      <c r="B225" s="151">
        <v>8174500001</v>
      </c>
      <c r="C225" s="148"/>
      <c r="D225" s="152" t="s">
        <v>586</v>
      </c>
      <c r="E225" s="62">
        <v>0</v>
      </c>
      <c r="F225" s="62">
        <v>0</v>
      </c>
      <c r="G225" s="62">
        <v>0</v>
      </c>
      <c r="H225" s="62">
        <v>0</v>
      </c>
      <c r="I225" s="62">
        <v>0</v>
      </c>
      <c r="J225" s="62">
        <v>0</v>
      </c>
      <c r="K225" s="62">
        <v>0</v>
      </c>
      <c r="L225" s="62">
        <v>0</v>
      </c>
      <c r="M225" s="62"/>
      <c r="N225" s="62"/>
      <c r="O225" s="62"/>
      <c r="P225" s="62"/>
    </row>
    <row r="226" spans="1:16" ht="14.25" hidden="1" x14ac:dyDescent="0.2">
      <c r="A226" s="146"/>
      <c r="B226" s="151">
        <v>8171200003</v>
      </c>
      <c r="C226" s="148"/>
      <c r="D226" s="152" t="s">
        <v>587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/>
      <c r="N226" s="62"/>
      <c r="O226" s="62"/>
      <c r="P226" s="62"/>
    </row>
    <row r="227" spans="1:16" ht="14.25" hidden="1" x14ac:dyDescent="0.2">
      <c r="A227" s="146"/>
      <c r="B227" s="151">
        <v>8171200004</v>
      </c>
      <c r="C227" s="148"/>
      <c r="D227" s="152" t="s">
        <v>588</v>
      </c>
      <c r="E227" s="62">
        <v>0</v>
      </c>
      <c r="F227" s="62">
        <v>0</v>
      </c>
      <c r="G227" s="62">
        <v>0</v>
      </c>
      <c r="H227" s="62">
        <v>0</v>
      </c>
      <c r="I227" s="62">
        <v>0</v>
      </c>
      <c r="J227" s="62">
        <v>0</v>
      </c>
      <c r="K227" s="62">
        <v>0</v>
      </c>
      <c r="L227" s="62">
        <v>0</v>
      </c>
      <c r="M227" s="62"/>
      <c r="N227" s="62"/>
      <c r="O227" s="62"/>
      <c r="P227" s="62"/>
    </row>
    <row r="228" spans="1:16" ht="14.25" hidden="1" x14ac:dyDescent="0.2">
      <c r="A228" s="146"/>
      <c r="B228" s="151">
        <v>8171200005</v>
      </c>
      <c r="C228" s="148"/>
      <c r="D228" s="152" t="s">
        <v>589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/>
      <c r="N228" s="62"/>
      <c r="O228" s="62"/>
      <c r="P228" s="62"/>
    </row>
    <row r="229" spans="1:16" ht="14.25" hidden="1" x14ac:dyDescent="0.2">
      <c r="A229" s="146"/>
      <c r="B229" s="151">
        <v>8173000001</v>
      </c>
      <c r="C229" s="148"/>
      <c r="D229" s="152" t="s">
        <v>590</v>
      </c>
      <c r="E229" s="62">
        <v>0</v>
      </c>
      <c r="F229" s="62">
        <v>0</v>
      </c>
      <c r="G229" s="62">
        <v>0</v>
      </c>
      <c r="H229" s="62">
        <v>0</v>
      </c>
      <c r="I229" s="62">
        <v>0</v>
      </c>
      <c r="J229" s="62">
        <v>0</v>
      </c>
      <c r="K229" s="62">
        <v>0</v>
      </c>
      <c r="L229" s="62">
        <v>0</v>
      </c>
      <c r="M229" s="62"/>
      <c r="N229" s="62"/>
      <c r="O229" s="62"/>
      <c r="P229" s="62"/>
    </row>
    <row r="230" spans="1:16" ht="14.25" hidden="1" x14ac:dyDescent="0.2">
      <c r="A230" s="146"/>
      <c r="B230" s="151">
        <v>8174800001</v>
      </c>
      <c r="C230" s="148"/>
      <c r="D230" s="152" t="s">
        <v>591</v>
      </c>
      <c r="E230" s="62">
        <v>0</v>
      </c>
      <c r="F230" s="62">
        <v>0</v>
      </c>
      <c r="G230" s="62">
        <v>0</v>
      </c>
      <c r="H230" s="62">
        <v>0</v>
      </c>
      <c r="I230" s="62">
        <v>0</v>
      </c>
      <c r="J230" s="62">
        <v>0</v>
      </c>
      <c r="K230" s="62">
        <v>0</v>
      </c>
      <c r="L230" s="62">
        <v>0</v>
      </c>
      <c r="M230" s="62"/>
      <c r="N230" s="62"/>
      <c r="O230" s="62"/>
      <c r="P230" s="62"/>
    </row>
    <row r="231" spans="1:16" ht="14.25" hidden="1" x14ac:dyDescent="0.2">
      <c r="A231" s="146"/>
      <c r="B231" s="151">
        <v>8175100001</v>
      </c>
      <c r="C231" s="148"/>
      <c r="D231" s="152" t="s">
        <v>592</v>
      </c>
      <c r="E231" s="62">
        <v>0</v>
      </c>
      <c r="F231" s="62">
        <v>0</v>
      </c>
      <c r="G231" s="62">
        <v>0</v>
      </c>
      <c r="H231" s="62">
        <v>0</v>
      </c>
      <c r="I231" s="62">
        <v>0</v>
      </c>
      <c r="J231" s="62">
        <v>0</v>
      </c>
      <c r="K231" s="62">
        <v>0</v>
      </c>
      <c r="L231" s="62">
        <v>0</v>
      </c>
      <c r="M231" s="62"/>
      <c r="N231" s="62"/>
      <c r="O231" s="62"/>
      <c r="P231" s="62"/>
    </row>
    <row r="232" spans="1:16" ht="14.25" hidden="1" x14ac:dyDescent="0.2">
      <c r="A232" s="146"/>
      <c r="B232" s="151">
        <v>8175400002</v>
      </c>
      <c r="C232" s="148"/>
      <c r="D232" s="152" t="s">
        <v>593</v>
      </c>
      <c r="E232" s="62">
        <v>0</v>
      </c>
      <c r="F232" s="62">
        <v>0</v>
      </c>
      <c r="G232" s="62">
        <v>0</v>
      </c>
      <c r="H232" s="62">
        <v>0</v>
      </c>
      <c r="I232" s="62">
        <v>0</v>
      </c>
      <c r="J232" s="62">
        <v>0</v>
      </c>
      <c r="K232" s="62">
        <v>0</v>
      </c>
      <c r="L232" s="62">
        <v>0</v>
      </c>
      <c r="M232" s="62"/>
      <c r="N232" s="62"/>
      <c r="O232" s="62"/>
      <c r="P232" s="62"/>
    </row>
    <row r="233" spans="1:16" ht="14.25" hidden="1" x14ac:dyDescent="0.2">
      <c r="A233" s="146"/>
      <c r="B233" s="151">
        <v>8175400003</v>
      </c>
      <c r="C233" s="148"/>
      <c r="D233" s="152" t="s">
        <v>594</v>
      </c>
      <c r="E233" s="62">
        <v>0</v>
      </c>
      <c r="F233" s="62">
        <v>0</v>
      </c>
      <c r="G233" s="62">
        <v>0</v>
      </c>
      <c r="H233" s="62">
        <v>0</v>
      </c>
      <c r="I233" s="62">
        <v>0</v>
      </c>
      <c r="J233" s="62">
        <v>0</v>
      </c>
      <c r="K233" s="62">
        <v>0</v>
      </c>
      <c r="L233" s="62">
        <v>0</v>
      </c>
      <c r="M233" s="62"/>
      <c r="N233" s="62"/>
      <c r="O233" s="62"/>
      <c r="P233" s="62"/>
    </row>
    <row r="234" spans="1:16" ht="14.25" hidden="1" x14ac:dyDescent="0.2">
      <c r="A234" s="146"/>
      <c r="B234" s="151">
        <v>8175400008</v>
      </c>
      <c r="C234" s="148"/>
      <c r="D234" s="152" t="s">
        <v>595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62"/>
      <c r="N234" s="62"/>
      <c r="O234" s="62"/>
      <c r="P234" s="62"/>
    </row>
    <row r="235" spans="1:16" ht="14.25" hidden="1" x14ac:dyDescent="0.2">
      <c r="A235" s="146"/>
      <c r="B235" s="151">
        <v>8175400012</v>
      </c>
      <c r="C235" s="148"/>
      <c r="D235" s="152" t="s">
        <v>596</v>
      </c>
      <c r="E235" s="62">
        <v>0</v>
      </c>
      <c r="F235" s="62">
        <v>0</v>
      </c>
      <c r="G235" s="62">
        <v>0</v>
      </c>
      <c r="H235" s="62">
        <v>0</v>
      </c>
      <c r="I235" s="62">
        <v>0</v>
      </c>
      <c r="J235" s="62">
        <v>0</v>
      </c>
      <c r="K235" s="62">
        <v>0</v>
      </c>
      <c r="L235" s="62">
        <v>0</v>
      </c>
      <c r="M235" s="62"/>
      <c r="N235" s="62"/>
      <c r="O235" s="62"/>
      <c r="P235" s="62"/>
    </row>
    <row r="236" spans="1:16" ht="14.25" x14ac:dyDescent="0.2">
      <c r="A236" s="146"/>
      <c r="B236" s="151">
        <v>8175400014</v>
      </c>
      <c r="C236" s="148"/>
      <c r="D236" s="152" t="s">
        <v>597</v>
      </c>
      <c r="E236" s="62">
        <v>-482.5</v>
      </c>
      <c r="F236" s="62">
        <v>-482.5</v>
      </c>
      <c r="G236" s="62">
        <v>-482.5</v>
      </c>
      <c r="H236" s="62">
        <v>-482.5</v>
      </c>
      <c r="I236" s="62">
        <v>-482.5</v>
      </c>
      <c r="J236" s="62">
        <v>-545</v>
      </c>
      <c r="K236" s="62">
        <v>-545</v>
      </c>
      <c r="L236" s="62">
        <v>-545</v>
      </c>
      <c r="M236" s="62"/>
      <c r="N236" s="62"/>
      <c r="O236" s="62"/>
      <c r="P236" s="62"/>
    </row>
    <row r="237" spans="1:16" ht="14.25" hidden="1" x14ac:dyDescent="0.2">
      <c r="A237" s="146"/>
      <c r="B237" s="151">
        <v>8175400016</v>
      </c>
      <c r="C237" s="148"/>
      <c r="D237" s="152" t="s">
        <v>598</v>
      </c>
      <c r="E237" s="62">
        <v>0</v>
      </c>
      <c r="F237" s="62">
        <v>0</v>
      </c>
      <c r="G237" s="62">
        <v>0</v>
      </c>
      <c r="H237" s="62">
        <v>0</v>
      </c>
      <c r="I237" s="62">
        <v>0</v>
      </c>
      <c r="J237" s="62">
        <v>0</v>
      </c>
      <c r="K237" s="62">
        <v>0</v>
      </c>
      <c r="L237" s="62">
        <v>0</v>
      </c>
      <c r="M237" s="62"/>
      <c r="N237" s="62"/>
      <c r="O237" s="62"/>
      <c r="P237" s="62"/>
    </row>
    <row r="238" spans="1:16" ht="14.25" hidden="1" x14ac:dyDescent="0.2">
      <c r="A238" s="146"/>
      <c r="B238" s="151">
        <v>8175400017</v>
      </c>
      <c r="C238" s="148"/>
      <c r="D238" s="152" t="s">
        <v>599</v>
      </c>
      <c r="E238" s="62">
        <v>0</v>
      </c>
      <c r="F238" s="62">
        <v>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/>
      <c r="N238" s="62"/>
      <c r="O238" s="62"/>
      <c r="P238" s="62"/>
    </row>
    <row r="239" spans="1:16" ht="14.25" x14ac:dyDescent="0.2">
      <c r="A239" s="146"/>
      <c r="B239" s="151">
        <v>8175400018</v>
      </c>
      <c r="C239" s="148"/>
      <c r="D239" s="152" t="s">
        <v>600</v>
      </c>
      <c r="E239" s="62">
        <v>-860.44</v>
      </c>
      <c r="F239" s="62">
        <v>-860.44</v>
      </c>
      <c r="G239" s="62">
        <v>-860.42999999999984</v>
      </c>
      <c r="H239" s="62">
        <v>-860.42999999999984</v>
      </c>
      <c r="I239" s="62">
        <v>-860.43000000000029</v>
      </c>
      <c r="J239" s="62">
        <v>-860.43000000000029</v>
      </c>
      <c r="K239" s="62">
        <v>-945.3799999999992</v>
      </c>
      <c r="L239" s="62">
        <v>-945.38000000000011</v>
      </c>
      <c r="M239" s="62"/>
      <c r="N239" s="62"/>
      <c r="O239" s="62"/>
      <c r="P239" s="62"/>
    </row>
    <row r="240" spans="1:16" ht="14.25" x14ac:dyDescent="0.2">
      <c r="A240" s="146"/>
      <c r="B240" s="151">
        <v>8175400019</v>
      </c>
      <c r="C240" s="148"/>
      <c r="D240" s="152" t="s">
        <v>601</v>
      </c>
      <c r="E240" s="62">
        <v>-365.71</v>
      </c>
      <c r="F240" s="62">
        <v>-376.56</v>
      </c>
      <c r="G240" s="62">
        <v>-384.70000000000005</v>
      </c>
      <c r="H240" s="62">
        <v>-341.95000000000005</v>
      </c>
      <c r="I240" s="62">
        <v>-312.52999999999997</v>
      </c>
      <c r="J240" s="62">
        <v>-354.18000000000006</v>
      </c>
      <c r="K240" s="62">
        <v>-288.69999999999982</v>
      </c>
      <c r="L240" s="62">
        <v>-278.55000000000018</v>
      </c>
      <c r="M240" s="62"/>
      <c r="N240" s="62"/>
      <c r="O240" s="62"/>
      <c r="P240" s="62"/>
    </row>
    <row r="241" spans="1:16" ht="14.25" x14ac:dyDescent="0.2">
      <c r="A241" s="146"/>
      <c r="B241" s="151">
        <v>8175400020</v>
      </c>
      <c r="C241" s="148"/>
      <c r="D241" s="152" t="s">
        <v>602</v>
      </c>
      <c r="E241" s="62">
        <v>0</v>
      </c>
      <c r="F241" s="62">
        <v>0</v>
      </c>
      <c r="G241" s="62">
        <v>0</v>
      </c>
      <c r="H241" s="62">
        <v>0</v>
      </c>
      <c r="I241" s="62">
        <v>0</v>
      </c>
      <c r="J241" s="62">
        <v>-43.47</v>
      </c>
      <c r="K241" s="62">
        <v>-122.63</v>
      </c>
      <c r="L241" s="62">
        <v>-120.39000000000001</v>
      </c>
      <c r="M241" s="62"/>
      <c r="N241" s="62"/>
      <c r="O241" s="62"/>
      <c r="P241" s="62"/>
    </row>
    <row r="242" spans="1:16" ht="14.25" hidden="1" x14ac:dyDescent="0.2">
      <c r="A242" s="146"/>
      <c r="B242" s="151">
        <v>8175400021</v>
      </c>
      <c r="C242" s="148"/>
      <c r="D242" s="152" t="s">
        <v>603</v>
      </c>
      <c r="E242" s="62">
        <v>0</v>
      </c>
      <c r="F242" s="62">
        <v>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/>
      <c r="N242" s="62"/>
      <c r="O242" s="62"/>
      <c r="P242" s="62"/>
    </row>
    <row r="243" spans="1:16" ht="14.25" x14ac:dyDescent="0.2">
      <c r="A243" s="146"/>
      <c r="B243" s="151">
        <v>8175400006</v>
      </c>
      <c r="C243" s="148"/>
      <c r="D243" s="152" t="s">
        <v>604</v>
      </c>
      <c r="E243" s="62">
        <v>0</v>
      </c>
      <c r="F243" s="62">
        <v>0</v>
      </c>
      <c r="G243" s="62">
        <v>0</v>
      </c>
      <c r="H243" s="62">
        <v>0</v>
      </c>
      <c r="I243" s="62">
        <v>-2.2799999999999998</v>
      </c>
      <c r="J243" s="62">
        <v>0</v>
      </c>
      <c r="K243" s="62">
        <v>0</v>
      </c>
      <c r="L243" s="62">
        <v>0</v>
      </c>
      <c r="M243" s="62"/>
      <c r="N243" s="62"/>
      <c r="O243" s="62"/>
      <c r="P243" s="62"/>
    </row>
    <row r="244" spans="1:16" ht="14.25" hidden="1" x14ac:dyDescent="0.2">
      <c r="A244" s="146"/>
      <c r="B244" s="151">
        <v>8175400023</v>
      </c>
      <c r="C244" s="148"/>
      <c r="D244" s="152" t="s">
        <v>605</v>
      </c>
      <c r="E244" s="62">
        <v>0</v>
      </c>
      <c r="F244" s="62">
        <v>0</v>
      </c>
      <c r="G244" s="62">
        <v>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/>
      <c r="N244" s="62"/>
      <c r="O244" s="62"/>
      <c r="P244" s="62"/>
    </row>
    <row r="245" spans="1:16" ht="14.25" hidden="1" x14ac:dyDescent="0.2">
      <c r="A245" s="146"/>
      <c r="B245" s="151">
        <v>8175400024</v>
      </c>
      <c r="C245" s="148"/>
      <c r="D245" s="152" t="s">
        <v>606</v>
      </c>
      <c r="E245" s="62">
        <v>0</v>
      </c>
      <c r="F245" s="62">
        <v>0</v>
      </c>
      <c r="G245" s="62">
        <v>0</v>
      </c>
      <c r="H245" s="62">
        <v>0</v>
      </c>
      <c r="I245" s="62">
        <v>0</v>
      </c>
      <c r="J245" s="62">
        <v>0</v>
      </c>
      <c r="K245" s="62">
        <v>0</v>
      </c>
      <c r="L245" s="62">
        <v>0</v>
      </c>
      <c r="M245" s="62"/>
      <c r="N245" s="62"/>
      <c r="O245" s="62"/>
      <c r="P245" s="62"/>
    </row>
    <row r="246" spans="1:16" ht="14.25" hidden="1" x14ac:dyDescent="0.2">
      <c r="A246" s="146"/>
      <c r="B246" s="151">
        <v>8175400025</v>
      </c>
      <c r="C246" s="148"/>
      <c r="D246" s="152" t="s">
        <v>607</v>
      </c>
      <c r="E246" s="62">
        <v>0</v>
      </c>
      <c r="F246" s="62">
        <v>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/>
      <c r="N246" s="62"/>
      <c r="O246" s="62"/>
      <c r="P246" s="62"/>
    </row>
    <row r="247" spans="1:16" ht="14.25" hidden="1" x14ac:dyDescent="0.2">
      <c r="A247" s="146"/>
      <c r="B247" s="151">
        <v>8175400026</v>
      </c>
      <c r="C247" s="148"/>
      <c r="D247" s="152" t="s">
        <v>608</v>
      </c>
      <c r="E247" s="62">
        <v>0</v>
      </c>
      <c r="F247" s="62">
        <v>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/>
      <c r="N247" s="62"/>
      <c r="O247" s="62"/>
      <c r="P247" s="62"/>
    </row>
    <row r="248" spans="1:16" ht="14.25" x14ac:dyDescent="0.2">
      <c r="A248" s="146"/>
      <c r="B248" s="151">
        <v>8175400027</v>
      </c>
      <c r="C248" s="148"/>
      <c r="D248" s="152" t="s">
        <v>609</v>
      </c>
      <c r="E248" s="62">
        <v>-26601.52</v>
      </c>
      <c r="F248" s="62">
        <v>-26601.52</v>
      </c>
      <c r="G248" s="62">
        <v>-26601.519999999997</v>
      </c>
      <c r="H248" s="62">
        <v>-26601.520000000004</v>
      </c>
      <c r="I248" s="62">
        <v>-26601.520000000004</v>
      </c>
      <c r="J248" s="62">
        <v>-26601.51999999999</v>
      </c>
      <c r="K248" s="62">
        <v>-26601.520000000019</v>
      </c>
      <c r="L248" s="62">
        <v>-26601.51999999999</v>
      </c>
      <c r="M248" s="62"/>
      <c r="N248" s="62"/>
      <c r="O248" s="62"/>
      <c r="P248" s="62"/>
    </row>
    <row r="249" spans="1:16" ht="14.25" x14ac:dyDescent="0.2">
      <c r="A249" s="146"/>
      <c r="B249" s="151">
        <v>8175700001</v>
      </c>
      <c r="C249" s="148"/>
      <c r="D249" s="152" t="s">
        <v>610</v>
      </c>
      <c r="E249" s="62">
        <v>0</v>
      </c>
      <c r="F249" s="62">
        <v>-113.78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/>
      <c r="N249" s="62"/>
      <c r="O249" s="62"/>
      <c r="P249" s="62"/>
    </row>
    <row r="250" spans="1:16" ht="14.25" hidden="1" x14ac:dyDescent="0.2">
      <c r="A250" s="146"/>
      <c r="B250" s="151">
        <v>8175700004</v>
      </c>
      <c r="C250" s="148"/>
      <c r="D250" s="152" t="s">
        <v>611</v>
      </c>
      <c r="E250" s="62">
        <v>0</v>
      </c>
      <c r="F250" s="62">
        <v>0</v>
      </c>
      <c r="G250" s="62">
        <v>0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62"/>
      <c r="N250" s="62"/>
      <c r="O250" s="62"/>
      <c r="P250" s="62"/>
    </row>
    <row r="251" spans="1:16" ht="14.25" hidden="1" x14ac:dyDescent="0.2">
      <c r="A251" s="146"/>
      <c r="B251" s="151">
        <v>8175700005</v>
      </c>
      <c r="C251" s="148"/>
      <c r="D251" s="152" t="s">
        <v>612</v>
      </c>
      <c r="E251" s="62">
        <v>0</v>
      </c>
      <c r="F251" s="62">
        <v>0</v>
      </c>
      <c r="G251" s="62">
        <v>0</v>
      </c>
      <c r="H251" s="62">
        <v>0</v>
      </c>
      <c r="I251" s="62">
        <v>0</v>
      </c>
      <c r="J251" s="62">
        <v>0</v>
      </c>
      <c r="K251" s="62">
        <v>0</v>
      </c>
      <c r="L251" s="62">
        <v>0</v>
      </c>
      <c r="M251" s="62"/>
      <c r="N251" s="62"/>
      <c r="O251" s="62"/>
      <c r="P251" s="62"/>
    </row>
    <row r="252" spans="1:16" ht="14.25" hidden="1" x14ac:dyDescent="0.2">
      <c r="A252" s="146"/>
      <c r="B252" s="151">
        <v>8175700006</v>
      </c>
      <c r="C252" s="148"/>
      <c r="D252" s="152" t="s">
        <v>613</v>
      </c>
      <c r="E252" s="62">
        <v>0</v>
      </c>
      <c r="F252" s="62">
        <v>0</v>
      </c>
      <c r="G252" s="62">
        <v>0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62"/>
      <c r="N252" s="62"/>
      <c r="O252" s="62"/>
      <c r="P252" s="62"/>
    </row>
    <row r="253" spans="1:16" ht="14.25" hidden="1" x14ac:dyDescent="0.2">
      <c r="A253" s="146"/>
      <c r="B253" s="151">
        <v>8176300001</v>
      </c>
      <c r="C253" s="148"/>
      <c r="D253" s="152" t="s">
        <v>614</v>
      </c>
      <c r="E253" s="62">
        <v>0</v>
      </c>
      <c r="F253" s="62">
        <v>0</v>
      </c>
      <c r="G253" s="62">
        <v>0</v>
      </c>
      <c r="H253" s="62">
        <v>0</v>
      </c>
      <c r="I253" s="62">
        <v>0</v>
      </c>
      <c r="J253" s="62">
        <v>0</v>
      </c>
      <c r="K253" s="62">
        <v>0</v>
      </c>
      <c r="L253" s="62">
        <v>0</v>
      </c>
      <c r="M253" s="62"/>
      <c r="N253" s="62"/>
      <c r="O253" s="62"/>
      <c r="P253" s="62"/>
    </row>
    <row r="254" spans="1:16" ht="14.25" x14ac:dyDescent="0.2">
      <c r="A254" s="146"/>
      <c r="B254" s="151">
        <v>8176300002</v>
      </c>
      <c r="C254" s="148"/>
      <c r="D254" s="152" t="s">
        <v>615</v>
      </c>
      <c r="E254" s="62">
        <v>-7333.33</v>
      </c>
      <c r="F254" s="62">
        <v>-7333.33</v>
      </c>
      <c r="G254" s="62">
        <v>-7333.3300000000017</v>
      </c>
      <c r="H254" s="62">
        <v>-8333.3299999999981</v>
      </c>
      <c r="I254" s="62">
        <v>-7333.3300000000017</v>
      </c>
      <c r="J254" s="62">
        <v>-7333.3300000000017</v>
      </c>
      <c r="K254" s="62">
        <v>-7333.32</v>
      </c>
      <c r="L254" s="62">
        <v>-7333.3299999999945</v>
      </c>
      <c r="M254" s="62"/>
      <c r="N254" s="62"/>
      <c r="O254" s="62"/>
      <c r="P254" s="62"/>
    </row>
    <row r="255" spans="1:16" ht="14.25" hidden="1" x14ac:dyDescent="0.2">
      <c r="A255" s="146"/>
      <c r="B255" s="151">
        <v>8176300003</v>
      </c>
      <c r="C255" s="148"/>
      <c r="D255" s="152" t="s">
        <v>616</v>
      </c>
      <c r="E255" s="62">
        <v>0</v>
      </c>
      <c r="F255" s="62">
        <v>0</v>
      </c>
      <c r="G255" s="62">
        <v>0</v>
      </c>
      <c r="H255" s="62">
        <v>0</v>
      </c>
      <c r="I255" s="62">
        <v>0</v>
      </c>
      <c r="J255" s="62">
        <v>0</v>
      </c>
      <c r="K255" s="62">
        <v>0</v>
      </c>
      <c r="L255" s="62">
        <v>0</v>
      </c>
      <c r="M255" s="62"/>
      <c r="N255" s="62"/>
      <c r="O255" s="62"/>
      <c r="P255" s="62"/>
    </row>
    <row r="256" spans="1:16" ht="14.25" x14ac:dyDescent="0.2">
      <c r="A256" s="146"/>
      <c r="B256" s="151">
        <v>8176300004</v>
      </c>
      <c r="C256" s="148"/>
      <c r="D256" s="152" t="s">
        <v>617</v>
      </c>
      <c r="E256" s="62">
        <v>-762.6</v>
      </c>
      <c r="F256" s="62">
        <v>-4500</v>
      </c>
      <c r="G256" s="62">
        <v>-35100.04</v>
      </c>
      <c r="H256" s="62">
        <v>-45.970000000001164</v>
      </c>
      <c r="I256" s="62">
        <v>0</v>
      </c>
      <c r="J256" s="62">
        <v>0</v>
      </c>
      <c r="K256" s="62">
        <v>-221</v>
      </c>
      <c r="L256" s="62">
        <v>0</v>
      </c>
      <c r="M256" s="62"/>
      <c r="N256" s="62"/>
      <c r="O256" s="62"/>
      <c r="P256" s="62"/>
    </row>
    <row r="257" spans="1:16" ht="14.25" hidden="1" x14ac:dyDescent="0.2">
      <c r="A257" s="146"/>
      <c r="B257" s="151">
        <v>8176300005</v>
      </c>
      <c r="C257" s="148"/>
      <c r="D257" s="152" t="s">
        <v>618</v>
      </c>
      <c r="E257" s="62">
        <v>0</v>
      </c>
      <c r="F257" s="62">
        <v>0</v>
      </c>
      <c r="G257" s="62">
        <v>0</v>
      </c>
      <c r="H257" s="62">
        <v>0</v>
      </c>
      <c r="I257" s="62">
        <v>0</v>
      </c>
      <c r="J257" s="62">
        <v>0</v>
      </c>
      <c r="K257" s="62">
        <v>0</v>
      </c>
      <c r="L257" s="62">
        <v>0</v>
      </c>
      <c r="M257" s="62"/>
      <c r="N257" s="62"/>
      <c r="O257" s="62"/>
      <c r="P257" s="62"/>
    </row>
    <row r="258" spans="1:16" ht="14.25" x14ac:dyDescent="0.2">
      <c r="A258" s="146"/>
      <c r="B258" s="151">
        <v>8176300006</v>
      </c>
      <c r="C258" s="148"/>
      <c r="D258" s="152" t="s">
        <v>619</v>
      </c>
      <c r="E258" s="62">
        <v>-37916.67</v>
      </c>
      <c r="F258" s="62">
        <v>-5416.6699999999983</v>
      </c>
      <c r="G258" s="62">
        <v>-5416.6700000000055</v>
      </c>
      <c r="H258" s="62">
        <v>-5416.6699999999983</v>
      </c>
      <c r="I258" s="62">
        <v>-5416.6699999999983</v>
      </c>
      <c r="J258" s="62">
        <v>-5416.6699999999983</v>
      </c>
      <c r="K258" s="62">
        <v>-5416.6700000000055</v>
      </c>
      <c r="L258" s="62">
        <v>-5416.6699999999983</v>
      </c>
      <c r="M258" s="62"/>
      <c r="N258" s="62"/>
      <c r="O258" s="62"/>
      <c r="P258" s="62"/>
    </row>
    <row r="259" spans="1:16" ht="14.25" hidden="1" x14ac:dyDescent="0.2">
      <c r="A259" s="146"/>
      <c r="B259" s="151">
        <v>8176300007</v>
      </c>
      <c r="C259" s="148"/>
      <c r="D259" s="152" t="s">
        <v>620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/>
      <c r="N259" s="62"/>
      <c r="O259" s="62"/>
      <c r="P259" s="62"/>
    </row>
    <row r="260" spans="1:16" ht="14.25" x14ac:dyDescent="0.2">
      <c r="A260" s="146"/>
      <c r="B260" s="151">
        <v>8176300008</v>
      </c>
      <c r="C260" s="148"/>
      <c r="D260" s="152" t="s">
        <v>621</v>
      </c>
      <c r="E260" s="62">
        <v>-2500</v>
      </c>
      <c r="F260" s="62">
        <v>-8540</v>
      </c>
      <c r="G260" s="62">
        <v>-23260.440000000002</v>
      </c>
      <c r="H260" s="62">
        <v>-13583.119999999995</v>
      </c>
      <c r="I260" s="62">
        <v>-4270</v>
      </c>
      <c r="J260" s="62">
        <v>-7800</v>
      </c>
      <c r="K260" s="62">
        <v>-16800</v>
      </c>
      <c r="L260" s="62">
        <v>0</v>
      </c>
      <c r="M260" s="62"/>
      <c r="N260" s="62"/>
      <c r="O260" s="62"/>
      <c r="P260" s="62"/>
    </row>
    <row r="261" spans="1:16" ht="14.25" hidden="1" x14ac:dyDescent="0.2">
      <c r="A261" s="146"/>
      <c r="B261" s="151">
        <v>8179900015</v>
      </c>
      <c r="C261" s="148"/>
      <c r="D261" s="152" t="s">
        <v>622</v>
      </c>
      <c r="E261" s="62">
        <v>0</v>
      </c>
      <c r="F261" s="62">
        <v>0</v>
      </c>
      <c r="G261" s="62">
        <v>0</v>
      </c>
      <c r="H261" s="62">
        <v>0</v>
      </c>
      <c r="I261" s="62">
        <v>0</v>
      </c>
      <c r="J261" s="62">
        <v>0</v>
      </c>
      <c r="K261" s="62">
        <v>0</v>
      </c>
      <c r="L261" s="62">
        <v>0</v>
      </c>
      <c r="M261" s="62"/>
      <c r="N261" s="62"/>
      <c r="O261" s="62"/>
      <c r="P261" s="62"/>
    </row>
    <row r="262" spans="1:16" ht="14.25" hidden="1" x14ac:dyDescent="0.2">
      <c r="A262" s="146"/>
      <c r="B262" s="151">
        <v>8176300010</v>
      </c>
      <c r="C262" s="148"/>
      <c r="D262" s="152" t="s">
        <v>623</v>
      </c>
      <c r="E262" s="62">
        <v>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/>
      <c r="N262" s="62"/>
      <c r="O262" s="62"/>
      <c r="P262" s="62"/>
    </row>
    <row r="263" spans="1:16" ht="14.25" hidden="1" x14ac:dyDescent="0.2">
      <c r="A263" s="146"/>
      <c r="B263" s="151">
        <v>8176300011</v>
      </c>
      <c r="C263" s="148"/>
      <c r="D263" s="152" t="s">
        <v>624</v>
      </c>
      <c r="E263" s="62">
        <v>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/>
      <c r="N263" s="62"/>
      <c r="O263" s="62"/>
      <c r="P263" s="62"/>
    </row>
    <row r="264" spans="1:16" ht="14.25" hidden="1" x14ac:dyDescent="0.2">
      <c r="A264" s="146"/>
      <c r="B264" s="151">
        <v>8176300012</v>
      </c>
      <c r="C264" s="148"/>
      <c r="D264" s="152" t="s">
        <v>625</v>
      </c>
      <c r="E264" s="62">
        <v>0</v>
      </c>
      <c r="F264" s="62">
        <v>0</v>
      </c>
      <c r="G264" s="62">
        <v>0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62"/>
      <c r="N264" s="62"/>
      <c r="O264" s="62"/>
      <c r="P264" s="62"/>
    </row>
    <row r="265" spans="1:16" ht="14.25" hidden="1" x14ac:dyDescent="0.2">
      <c r="A265" s="146"/>
      <c r="B265" s="151">
        <v>8176600001</v>
      </c>
      <c r="C265" s="148"/>
      <c r="D265" s="152" t="s">
        <v>626</v>
      </c>
      <c r="E265" s="62">
        <v>0</v>
      </c>
      <c r="F265" s="62">
        <v>0</v>
      </c>
      <c r="G265" s="62">
        <v>0</v>
      </c>
      <c r="H265" s="62">
        <v>0</v>
      </c>
      <c r="I265" s="62">
        <v>0</v>
      </c>
      <c r="J265" s="62">
        <v>0</v>
      </c>
      <c r="K265" s="62">
        <v>0</v>
      </c>
      <c r="L265" s="62">
        <v>0</v>
      </c>
      <c r="M265" s="62"/>
      <c r="N265" s="62"/>
      <c r="O265" s="62"/>
      <c r="P265" s="62"/>
    </row>
    <row r="266" spans="1:16" ht="14.25" hidden="1" x14ac:dyDescent="0.2">
      <c r="A266" s="146"/>
      <c r="B266" s="151">
        <v>8176600002</v>
      </c>
      <c r="C266" s="148"/>
      <c r="D266" s="152" t="s">
        <v>627</v>
      </c>
      <c r="E266" s="62">
        <v>0</v>
      </c>
      <c r="F266" s="62">
        <v>0</v>
      </c>
      <c r="G266" s="62">
        <v>0</v>
      </c>
      <c r="H266" s="62">
        <v>0</v>
      </c>
      <c r="I266" s="62">
        <v>0</v>
      </c>
      <c r="J266" s="62">
        <v>0</v>
      </c>
      <c r="K266" s="62">
        <v>0</v>
      </c>
      <c r="L266" s="62">
        <v>0</v>
      </c>
      <c r="M266" s="62"/>
      <c r="N266" s="62"/>
      <c r="O266" s="62"/>
      <c r="P266" s="62"/>
    </row>
    <row r="267" spans="1:16" ht="14.25" hidden="1" x14ac:dyDescent="0.2">
      <c r="A267" s="146"/>
      <c r="B267" s="151">
        <v>8176900002</v>
      </c>
      <c r="C267" s="148"/>
      <c r="D267" s="152" t="s">
        <v>628</v>
      </c>
      <c r="E267" s="62">
        <v>0</v>
      </c>
      <c r="F267" s="62">
        <v>0</v>
      </c>
      <c r="G267" s="62">
        <v>0</v>
      </c>
      <c r="H267" s="62">
        <v>0</v>
      </c>
      <c r="I267" s="62">
        <v>0</v>
      </c>
      <c r="J267" s="62">
        <v>0</v>
      </c>
      <c r="K267" s="62">
        <v>0</v>
      </c>
      <c r="L267" s="62">
        <v>0</v>
      </c>
      <c r="M267" s="62"/>
      <c r="N267" s="62"/>
      <c r="O267" s="62"/>
      <c r="P267" s="62"/>
    </row>
    <row r="268" spans="1:16" ht="14.25" x14ac:dyDescent="0.2">
      <c r="A268" s="146"/>
      <c r="B268" s="151">
        <v>8178105001</v>
      </c>
      <c r="C268" s="148"/>
      <c r="D268" s="152" t="s">
        <v>629</v>
      </c>
      <c r="E268" s="62">
        <v>-491577.58</v>
      </c>
      <c r="F268" s="62">
        <v>-537057.47</v>
      </c>
      <c r="G268" s="62">
        <v>-541690.33999999985</v>
      </c>
      <c r="H268" s="62">
        <v>-537900.32000000007</v>
      </c>
      <c r="I268" s="62">
        <v>-491137.29999999981</v>
      </c>
      <c r="J268" s="62">
        <v>-515654.88000000035</v>
      </c>
      <c r="K268" s="62">
        <v>-535425.9299999997</v>
      </c>
      <c r="L268" s="62">
        <v>-539083.14000000013</v>
      </c>
      <c r="M268" s="62"/>
      <c r="N268" s="62"/>
      <c r="O268" s="62"/>
      <c r="P268" s="62"/>
    </row>
    <row r="269" spans="1:16" ht="14.25" hidden="1" x14ac:dyDescent="0.2">
      <c r="A269" s="146"/>
      <c r="B269" s="151">
        <v>8178110001</v>
      </c>
      <c r="C269" s="148"/>
      <c r="D269" s="152" t="s">
        <v>630</v>
      </c>
      <c r="E269" s="62">
        <v>0</v>
      </c>
      <c r="F269" s="62">
        <v>0</v>
      </c>
      <c r="G269" s="62">
        <v>0</v>
      </c>
      <c r="H269" s="62">
        <v>0</v>
      </c>
      <c r="I269" s="62">
        <v>0</v>
      </c>
      <c r="J269" s="62">
        <v>0</v>
      </c>
      <c r="K269" s="62">
        <v>0</v>
      </c>
      <c r="L269" s="62">
        <v>0</v>
      </c>
      <c r="M269" s="62"/>
      <c r="N269" s="62"/>
      <c r="O269" s="62"/>
      <c r="P269" s="62"/>
    </row>
    <row r="270" spans="1:16" ht="14.25" hidden="1" x14ac:dyDescent="0.2">
      <c r="A270" s="146"/>
      <c r="B270" s="151">
        <v>8178115001</v>
      </c>
      <c r="C270" s="148"/>
      <c r="D270" s="152" t="s">
        <v>631</v>
      </c>
      <c r="E270" s="62">
        <v>0</v>
      </c>
      <c r="F270" s="62">
        <v>0</v>
      </c>
      <c r="G270" s="62">
        <v>0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62"/>
      <c r="N270" s="62"/>
      <c r="O270" s="62"/>
      <c r="P270" s="62"/>
    </row>
    <row r="271" spans="1:16" ht="14.25" hidden="1" x14ac:dyDescent="0.2">
      <c r="A271" s="146"/>
      <c r="B271" s="151">
        <v>8178200001</v>
      </c>
      <c r="C271" s="148"/>
      <c r="D271" s="152" t="s">
        <v>632</v>
      </c>
      <c r="E271" s="62">
        <v>0</v>
      </c>
      <c r="F271" s="62">
        <v>0</v>
      </c>
      <c r="G271" s="62">
        <v>0</v>
      </c>
      <c r="H271" s="62">
        <v>0</v>
      </c>
      <c r="I271" s="62">
        <v>0</v>
      </c>
      <c r="J271" s="62">
        <v>0</v>
      </c>
      <c r="K271" s="62">
        <v>0</v>
      </c>
      <c r="L271" s="62">
        <v>0</v>
      </c>
      <c r="M271" s="62"/>
      <c r="N271" s="62"/>
      <c r="O271" s="62"/>
      <c r="P271" s="62"/>
    </row>
    <row r="272" spans="1:16" ht="14.25" hidden="1" x14ac:dyDescent="0.2">
      <c r="A272" s="146"/>
      <c r="B272" s="151">
        <v>8179900001</v>
      </c>
      <c r="C272" s="148"/>
      <c r="D272" s="152" t="s">
        <v>633</v>
      </c>
      <c r="E272" s="62">
        <v>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/>
      <c r="N272" s="62"/>
      <c r="O272" s="62"/>
      <c r="P272" s="62"/>
    </row>
    <row r="273" spans="1:16" ht="14.25" x14ac:dyDescent="0.2">
      <c r="A273" s="146"/>
      <c r="B273" s="151">
        <v>8179900002</v>
      </c>
      <c r="C273" s="148"/>
      <c r="D273" s="152" t="s">
        <v>634</v>
      </c>
      <c r="E273" s="62">
        <v>-25409.66</v>
      </c>
      <c r="F273" s="62">
        <v>0</v>
      </c>
      <c r="G273" s="62">
        <v>0</v>
      </c>
      <c r="H273" s="62">
        <v>-612.15000000000146</v>
      </c>
      <c r="I273" s="62">
        <v>0</v>
      </c>
      <c r="J273" s="62">
        <v>0</v>
      </c>
      <c r="K273" s="62">
        <v>0</v>
      </c>
      <c r="L273" s="62">
        <v>0</v>
      </c>
      <c r="M273" s="62"/>
      <c r="N273" s="62"/>
      <c r="O273" s="62"/>
      <c r="P273" s="62"/>
    </row>
    <row r="274" spans="1:16" ht="14.25" hidden="1" x14ac:dyDescent="0.2">
      <c r="A274" s="146"/>
      <c r="B274" s="151">
        <v>8179900003</v>
      </c>
      <c r="C274" s="148"/>
      <c r="D274" s="152" t="s">
        <v>635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/>
      <c r="N274" s="62"/>
      <c r="O274" s="62"/>
      <c r="P274" s="62"/>
    </row>
    <row r="275" spans="1:16" ht="14.25" x14ac:dyDescent="0.2">
      <c r="A275" s="146"/>
      <c r="B275" s="151">
        <v>8179900004</v>
      </c>
      <c r="C275" s="148"/>
      <c r="D275" s="152" t="s">
        <v>636</v>
      </c>
      <c r="E275" s="62">
        <v>-4009.85</v>
      </c>
      <c r="F275" s="62">
        <v>-4009.85</v>
      </c>
      <c r="G275" s="62">
        <v>-4009.8499999999995</v>
      </c>
      <c r="H275" s="62">
        <v>-4009.8500000000004</v>
      </c>
      <c r="I275" s="62">
        <v>-4009.8500000000004</v>
      </c>
      <c r="J275" s="62">
        <v>-4009.8499999999985</v>
      </c>
      <c r="K275" s="62">
        <v>-3373.1100000000006</v>
      </c>
      <c r="L275" s="62">
        <v>-3373.1100000000006</v>
      </c>
      <c r="M275" s="62"/>
      <c r="N275" s="62"/>
      <c r="O275" s="62"/>
      <c r="P275" s="62"/>
    </row>
    <row r="276" spans="1:16" ht="14.25" hidden="1" x14ac:dyDescent="0.2">
      <c r="A276" s="146"/>
      <c r="B276" s="151">
        <v>8179900005</v>
      </c>
      <c r="C276" s="148"/>
      <c r="D276" s="152" t="s">
        <v>637</v>
      </c>
      <c r="E276" s="62">
        <v>0</v>
      </c>
      <c r="F276" s="62">
        <v>0</v>
      </c>
      <c r="G276" s="62">
        <v>0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62"/>
      <c r="N276" s="62"/>
      <c r="O276" s="62"/>
      <c r="P276" s="62"/>
    </row>
    <row r="277" spans="1:16" ht="14.25" hidden="1" x14ac:dyDescent="0.2">
      <c r="A277" s="146"/>
      <c r="B277" s="151">
        <v>8179900007</v>
      </c>
      <c r="C277" s="148"/>
      <c r="D277" s="152" t="s">
        <v>638</v>
      </c>
      <c r="E277" s="62">
        <v>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/>
      <c r="N277" s="62"/>
      <c r="O277" s="62"/>
      <c r="P277" s="62"/>
    </row>
    <row r="278" spans="1:16" ht="14.25" hidden="1" x14ac:dyDescent="0.2">
      <c r="A278" s="146"/>
      <c r="B278" s="151">
        <v>8179900009</v>
      </c>
      <c r="C278" s="148"/>
      <c r="D278" s="152" t="s">
        <v>589</v>
      </c>
      <c r="E278" s="62">
        <v>0</v>
      </c>
      <c r="F278" s="62">
        <v>0</v>
      </c>
      <c r="G278" s="62">
        <v>0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62"/>
      <c r="N278" s="62"/>
      <c r="O278" s="62"/>
      <c r="P278" s="62"/>
    </row>
    <row r="279" spans="1:16" ht="14.25" hidden="1" x14ac:dyDescent="0.2">
      <c r="A279" s="146"/>
      <c r="B279" s="151">
        <v>8179900010</v>
      </c>
      <c r="C279" s="148"/>
      <c r="D279" s="152" t="s">
        <v>639</v>
      </c>
      <c r="E279" s="62">
        <v>0</v>
      </c>
      <c r="F279" s="62">
        <v>0</v>
      </c>
      <c r="G279" s="62">
        <v>0</v>
      </c>
      <c r="H279" s="62">
        <v>0</v>
      </c>
      <c r="I279" s="62">
        <v>0</v>
      </c>
      <c r="J279" s="62">
        <v>0</v>
      </c>
      <c r="K279" s="62">
        <v>0</v>
      </c>
      <c r="L279" s="62">
        <v>0</v>
      </c>
      <c r="M279" s="62"/>
      <c r="N279" s="62"/>
      <c r="O279" s="62"/>
      <c r="P279" s="62"/>
    </row>
    <row r="280" spans="1:16" ht="14.25" x14ac:dyDescent="0.2">
      <c r="A280" s="146"/>
      <c r="B280" s="151">
        <v>8179900020</v>
      </c>
      <c r="C280" s="148"/>
      <c r="D280" s="152" t="s">
        <v>640</v>
      </c>
      <c r="E280" s="62">
        <v>0</v>
      </c>
      <c r="F280" s="62">
        <v>0</v>
      </c>
      <c r="G280" s="62">
        <v>0</v>
      </c>
      <c r="H280" s="62">
        <v>0</v>
      </c>
      <c r="I280" s="62">
        <v>0</v>
      </c>
      <c r="J280" s="62">
        <v>-958762.47</v>
      </c>
      <c r="K280" s="62">
        <v>0</v>
      </c>
      <c r="L280" s="62">
        <v>0</v>
      </c>
      <c r="M280" s="62"/>
      <c r="N280" s="62"/>
      <c r="O280" s="62"/>
      <c r="P280" s="62"/>
    </row>
    <row r="281" spans="1:16" ht="14.25" hidden="1" x14ac:dyDescent="0.2">
      <c r="A281" s="146"/>
      <c r="B281" s="151">
        <v>8199800001</v>
      </c>
      <c r="C281" s="148"/>
      <c r="D281" s="152" t="s">
        <v>641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0</v>
      </c>
      <c r="M281" s="42"/>
      <c r="N281" s="42"/>
      <c r="O281" s="42"/>
      <c r="P281" s="42"/>
    </row>
    <row r="282" spans="1:16" ht="14.25" hidden="1" x14ac:dyDescent="0.2">
      <c r="A282" s="146"/>
      <c r="B282" s="151">
        <v>8199800002</v>
      </c>
      <c r="C282" s="148"/>
      <c r="D282" s="152" t="s">
        <v>642</v>
      </c>
      <c r="E282" s="42">
        <v>0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0</v>
      </c>
      <c r="M282" s="42"/>
      <c r="N282" s="42"/>
      <c r="O282" s="42"/>
      <c r="P282" s="42"/>
    </row>
    <row r="283" spans="1:16" ht="14.25" hidden="1" x14ac:dyDescent="0.2">
      <c r="A283" s="146"/>
      <c r="B283" s="151">
        <v>8199900007</v>
      </c>
      <c r="C283" s="148"/>
      <c r="D283" s="152" t="s">
        <v>643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/>
      <c r="N283" s="62"/>
      <c r="O283" s="62"/>
      <c r="P283" s="62"/>
    </row>
    <row r="284" spans="1:16" ht="14.25" hidden="1" x14ac:dyDescent="0.2">
      <c r="A284" s="146"/>
      <c r="B284" s="151">
        <v>8199900101</v>
      </c>
      <c r="C284" s="148"/>
      <c r="D284" s="152" t="s">
        <v>644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/>
      <c r="N284" s="62"/>
      <c r="O284" s="62"/>
      <c r="P284" s="62"/>
    </row>
    <row r="285" spans="1:16" ht="14.25" hidden="1" x14ac:dyDescent="0.2">
      <c r="A285" s="146"/>
      <c r="B285" s="151">
        <v>8179900999</v>
      </c>
      <c r="C285" s="148"/>
      <c r="D285" s="152" t="s">
        <v>645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42">
        <v>0</v>
      </c>
      <c r="K285" s="42">
        <v>0</v>
      </c>
      <c r="L285" s="42">
        <v>0</v>
      </c>
      <c r="M285" s="42"/>
      <c r="N285" s="42"/>
      <c r="O285" s="42"/>
      <c r="P285" s="42"/>
    </row>
    <row r="286" spans="1:16" ht="14.25" x14ac:dyDescent="0.2">
      <c r="A286" s="154" t="s">
        <v>486</v>
      </c>
      <c r="B286" s="147">
        <v>1</v>
      </c>
      <c r="C286" s="148" t="s">
        <v>201</v>
      </c>
      <c r="D286" s="152"/>
      <c r="E286" s="155">
        <f t="shared" ref="E286:L286" si="6">SUM(E213:E285)</f>
        <v>-597323.29</v>
      </c>
      <c r="F286" s="155">
        <f t="shared" si="6"/>
        <v>-594792.47</v>
      </c>
      <c r="G286" s="155">
        <f t="shared" si="6"/>
        <v>-703181.7699999999</v>
      </c>
      <c r="H286" s="155">
        <f t="shared" si="6"/>
        <v>-600865.38000000012</v>
      </c>
      <c r="I286" s="155">
        <f t="shared" si="6"/>
        <v>-579054.41999999981</v>
      </c>
      <c r="J286" s="155">
        <f t="shared" si="6"/>
        <v>-1529157.5300000003</v>
      </c>
      <c r="K286" s="155">
        <f t="shared" si="6"/>
        <v>-598083.26999999967</v>
      </c>
      <c r="L286" s="155">
        <f t="shared" si="6"/>
        <v>-583187.4800000001</v>
      </c>
      <c r="M286" s="155"/>
      <c r="N286" s="155"/>
      <c r="O286" s="155"/>
      <c r="P286" s="155"/>
    </row>
    <row r="287" spans="1:16" ht="14.25" x14ac:dyDescent="0.2">
      <c r="A287" s="154"/>
      <c r="B287" s="147"/>
      <c r="C287" s="148"/>
      <c r="D287" s="15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</row>
    <row r="288" spans="1:16" ht="14.25" x14ac:dyDescent="0.2">
      <c r="A288" s="154"/>
      <c r="B288" s="147"/>
      <c r="C288" s="148" t="s">
        <v>201</v>
      </c>
      <c r="D288" s="159" t="s">
        <v>646</v>
      </c>
      <c r="E288" s="156">
        <f t="shared" ref="E288:L288" si="7">+E286+E211+E172+E119</f>
        <v>3434643.5300000003</v>
      </c>
      <c r="F288" s="156">
        <f t="shared" si="7"/>
        <v>3670369.6399999987</v>
      </c>
      <c r="G288" s="156">
        <f t="shared" si="7"/>
        <v>3640407.3800000008</v>
      </c>
      <c r="H288" s="156">
        <f t="shared" si="7"/>
        <v>3790597.0600000005</v>
      </c>
      <c r="I288" s="156">
        <f t="shared" si="7"/>
        <v>3939295.9799999986</v>
      </c>
      <c r="J288" s="156">
        <f t="shared" si="7"/>
        <v>4028188.3499999996</v>
      </c>
      <c r="K288" s="156">
        <f t="shared" si="7"/>
        <v>4212185.8500000015</v>
      </c>
      <c r="L288" s="156">
        <f t="shared" si="7"/>
        <v>4247151.7800000021</v>
      </c>
      <c r="M288" s="156"/>
      <c r="N288" s="156"/>
      <c r="O288" s="156"/>
      <c r="P288" s="156"/>
    </row>
    <row r="289" spans="1:16" ht="14.25" x14ac:dyDescent="0.2">
      <c r="A289" s="146" t="s">
        <v>647</v>
      </c>
      <c r="B289" s="151"/>
      <c r="C289" s="148"/>
      <c r="D289" s="152"/>
      <c r="E289" s="62"/>
      <c r="F289" s="62"/>
      <c r="G289" s="62"/>
      <c r="H289" s="62"/>
      <c r="I289" s="62"/>
      <c r="J289" s="62"/>
      <c r="K289" s="62"/>
      <c r="L289" s="62">
        <v>0</v>
      </c>
      <c r="M289" s="62"/>
      <c r="N289" s="62"/>
      <c r="O289" s="62"/>
      <c r="P289" s="62"/>
    </row>
    <row r="290" spans="1:16" ht="14.25" hidden="1" x14ac:dyDescent="0.2">
      <c r="A290" s="146"/>
      <c r="B290" s="151">
        <v>8941001003</v>
      </c>
      <c r="C290" s="148"/>
      <c r="D290" s="152" t="s">
        <v>648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62"/>
      <c r="N290" s="62"/>
      <c r="O290" s="62"/>
      <c r="P290" s="62"/>
    </row>
    <row r="291" spans="1:16" ht="14.25" hidden="1" x14ac:dyDescent="0.2">
      <c r="A291" s="146"/>
      <c r="B291" s="151">
        <v>8941001004</v>
      </c>
      <c r="C291" s="148"/>
      <c r="D291" s="152" t="s">
        <v>649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/>
      <c r="N291" s="42"/>
      <c r="O291" s="42"/>
      <c r="P291" s="42"/>
    </row>
    <row r="292" spans="1:16" ht="14.25" x14ac:dyDescent="0.2">
      <c r="A292" s="146"/>
      <c r="B292" s="151"/>
      <c r="C292" s="148"/>
      <c r="D292" s="15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</row>
    <row r="293" spans="1:16" ht="15" thickBot="1" x14ac:dyDescent="0.25">
      <c r="A293" s="146" t="s">
        <v>201</v>
      </c>
      <c r="B293" s="151"/>
      <c r="C293" s="148" t="s">
        <v>201</v>
      </c>
      <c r="D293" s="159" t="s">
        <v>650</v>
      </c>
      <c r="E293" s="166">
        <f t="shared" ref="E293:L293" si="8">E288+E290+E291</f>
        <v>3434643.5300000003</v>
      </c>
      <c r="F293" s="166">
        <f t="shared" si="8"/>
        <v>3670369.6399999987</v>
      </c>
      <c r="G293" s="166">
        <f t="shared" si="8"/>
        <v>3640407.3800000008</v>
      </c>
      <c r="H293" s="166">
        <f t="shared" si="8"/>
        <v>3790597.0600000005</v>
      </c>
      <c r="I293" s="166">
        <f t="shared" si="8"/>
        <v>3939295.9799999986</v>
      </c>
      <c r="J293" s="166">
        <f t="shared" si="8"/>
        <v>4028188.3499999996</v>
      </c>
      <c r="K293" s="166">
        <f t="shared" si="8"/>
        <v>4212185.8500000015</v>
      </c>
      <c r="L293" s="166">
        <f t="shared" si="8"/>
        <v>4247151.7800000021</v>
      </c>
      <c r="M293" s="166"/>
      <c r="N293" s="166"/>
      <c r="O293" s="166"/>
      <c r="P293" s="166"/>
    </row>
    <row r="294" spans="1:16" ht="15" thickTop="1" x14ac:dyDescent="0.2">
      <c r="A294" s="146"/>
      <c r="B294" s="151"/>
      <c r="C294" s="148"/>
      <c r="D294" s="159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</row>
    <row r="295" spans="1:16" ht="15" thickBot="1" x14ac:dyDescent="0.25">
      <c r="A295" s="146"/>
      <c r="B295" s="151">
        <v>9091715001</v>
      </c>
      <c r="C295" s="148"/>
      <c r="D295" s="159" t="s">
        <v>651</v>
      </c>
      <c r="E295" s="114">
        <v>5329358</v>
      </c>
      <c r="F295" s="114">
        <v>5922011</v>
      </c>
      <c r="G295" s="114">
        <v>5922011</v>
      </c>
      <c r="H295" s="114">
        <v>5922011</v>
      </c>
      <c r="I295" s="114">
        <v>5922011</v>
      </c>
      <c r="J295" s="114">
        <v>5922011</v>
      </c>
      <c r="K295" s="114">
        <v>5922011</v>
      </c>
      <c r="L295" s="114">
        <v>5922011</v>
      </c>
      <c r="M295" s="114"/>
      <c r="N295" s="114"/>
      <c r="O295" s="114"/>
      <c r="P295" s="114"/>
    </row>
    <row r="296" spans="1:16" ht="15" thickTop="1" x14ac:dyDescent="0.2">
      <c r="A296" s="146"/>
      <c r="B296" s="167"/>
      <c r="C296" s="148"/>
      <c r="D296" s="165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</row>
    <row r="297" spans="1:16" ht="15" thickBot="1" x14ac:dyDescent="0.25">
      <c r="A297" s="146"/>
      <c r="B297" s="167"/>
      <c r="C297" s="148" t="s">
        <v>201</v>
      </c>
      <c r="D297" s="159" t="s">
        <v>652</v>
      </c>
      <c r="E297" s="168">
        <f t="shared" ref="E297:L297" si="9">IFERROR(+E293/E295,0)</f>
        <v>0.64447603820197485</v>
      </c>
      <c r="F297" s="168">
        <f t="shared" si="9"/>
        <v>0.61978433339620587</v>
      </c>
      <c r="G297" s="168">
        <f t="shared" si="9"/>
        <v>0.61472485951140599</v>
      </c>
      <c r="H297" s="168">
        <f t="shared" si="9"/>
        <v>0.64008612277147081</v>
      </c>
      <c r="I297" s="168">
        <f t="shared" si="9"/>
        <v>0.66519565397632641</v>
      </c>
      <c r="J297" s="168">
        <f t="shared" si="9"/>
        <v>0.68020615800950046</v>
      </c>
      <c r="K297" s="168">
        <f t="shared" si="9"/>
        <v>0.71127626240478137</v>
      </c>
      <c r="L297" s="168">
        <f t="shared" si="9"/>
        <v>0.71718066379815948</v>
      </c>
      <c r="M297" s="168"/>
      <c r="N297" s="168"/>
      <c r="O297" s="168"/>
      <c r="P297" s="168"/>
    </row>
    <row r="298" spans="1:16" ht="15" thickTop="1" x14ac:dyDescent="0.2">
      <c r="A298" s="146"/>
      <c r="B298" s="167"/>
      <c r="C298" s="148"/>
      <c r="D298" s="11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</row>
    <row r="299" spans="1:16" ht="14.25" x14ac:dyDescent="0.2">
      <c r="A299" s="164" t="s">
        <v>386</v>
      </c>
      <c r="B299" s="147">
        <v>1</v>
      </c>
      <c r="C299" s="148" t="s">
        <v>201</v>
      </c>
      <c r="D299" s="159" t="s">
        <v>653</v>
      </c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</row>
    <row r="300" spans="1:16" ht="14.25" hidden="1" x14ac:dyDescent="0.2">
      <c r="A300" s="146"/>
      <c r="B300" s="151">
        <v>6183000101</v>
      </c>
      <c r="C300" s="148"/>
      <c r="D300" s="152" t="s">
        <v>654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/>
      <c r="N300" s="62"/>
      <c r="O300" s="62"/>
      <c r="P300" s="62"/>
    </row>
    <row r="301" spans="1:16" ht="14.25" hidden="1" x14ac:dyDescent="0.2">
      <c r="A301" s="146"/>
      <c r="B301" s="151">
        <v>6183000102</v>
      </c>
      <c r="C301" s="148"/>
      <c r="D301" s="152" t="s">
        <v>114</v>
      </c>
      <c r="E301" s="62">
        <v>0</v>
      </c>
      <c r="F301" s="62">
        <v>0</v>
      </c>
      <c r="G301" s="62">
        <v>0</v>
      </c>
      <c r="H301" s="62">
        <v>0</v>
      </c>
      <c r="I301" s="62">
        <v>0</v>
      </c>
      <c r="J301" s="62">
        <v>0</v>
      </c>
      <c r="K301" s="62">
        <v>0</v>
      </c>
      <c r="L301" s="62">
        <v>0</v>
      </c>
      <c r="M301" s="62"/>
      <c r="N301" s="62"/>
      <c r="O301" s="62"/>
      <c r="P301" s="62"/>
    </row>
    <row r="302" spans="1:16" ht="14.25" hidden="1" x14ac:dyDescent="0.2">
      <c r="A302" s="146"/>
      <c r="B302" s="151">
        <v>6183000103</v>
      </c>
      <c r="C302" s="148"/>
      <c r="D302" s="152" t="s">
        <v>413</v>
      </c>
      <c r="E302" s="62">
        <v>0</v>
      </c>
      <c r="F302" s="62">
        <v>0</v>
      </c>
      <c r="G302" s="62">
        <v>0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62"/>
      <c r="N302" s="62"/>
      <c r="O302" s="62"/>
      <c r="P302" s="62"/>
    </row>
    <row r="303" spans="1:16" ht="14.25" hidden="1" x14ac:dyDescent="0.2">
      <c r="A303" s="146"/>
      <c r="B303" s="151">
        <v>6183000104</v>
      </c>
      <c r="C303" s="148"/>
      <c r="D303" s="152" t="s">
        <v>655</v>
      </c>
      <c r="E303" s="62">
        <v>0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/>
      <c r="N303" s="62"/>
      <c r="O303" s="62"/>
      <c r="P303" s="62"/>
    </row>
    <row r="304" spans="1:16" ht="14.25" hidden="1" x14ac:dyDescent="0.2">
      <c r="A304" s="146"/>
      <c r="B304" s="151">
        <v>6183000105</v>
      </c>
      <c r="C304" s="148"/>
      <c r="D304" s="152" t="s">
        <v>656</v>
      </c>
      <c r="E304" s="62">
        <v>0</v>
      </c>
      <c r="F304" s="62">
        <v>0</v>
      </c>
      <c r="G304" s="62">
        <v>0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62"/>
      <c r="N304" s="62"/>
      <c r="O304" s="62"/>
      <c r="P304" s="62"/>
    </row>
    <row r="305" spans="1:16" ht="14.25" x14ac:dyDescent="0.2">
      <c r="A305" s="146"/>
      <c r="B305" s="151">
        <v>6183000106</v>
      </c>
      <c r="C305" s="148"/>
      <c r="D305" s="152" t="s">
        <v>657</v>
      </c>
      <c r="E305" s="62">
        <v>3916.6600000000035</v>
      </c>
      <c r="F305" s="62">
        <v>3916.6600000000035</v>
      </c>
      <c r="G305" s="62">
        <v>28916.659999999989</v>
      </c>
      <c r="H305" s="62">
        <v>-9416.6699999999983</v>
      </c>
      <c r="I305" s="62">
        <v>-46161.99</v>
      </c>
      <c r="J305" s="62">
        <v>-578510.13</v>
      </c>
      <c r="K305" s="62">
        <v>79374.580000000075</v>
      </c>
      <c r="L305" s="62">
        <v>299168.43999999994</v>
      </c>
      <c r="M305" s="62"/>
      <c r="N305" s="62"/>
      <c r="O305" s="62"/>
      <c r="P305" s="62"/>
    </row>
    <row r="306" spans="1:16" ht="14.25" hidden="1" x14ac:dyDescent="0.2">
      <c r="A306" s="146"/>
      <c r="B306" s="151">
        <v>6183000152</v>
      </c>
      <c r="C306" s="148"/>
      <c r="D306" s="152" t="s">
        <v>658</v>
      </c>
      <c r="E306" s="62">
        <v>0</v>
      </c>
      <c r="F306" s="62">
        <v>0</v>
      </c>
      <c r="G306" s="62">
        <v>0</v>
      </c>
      <c r="H306" s="62">
        <v>0</v>
      </c>
      <c r="I306" s="62">
        <v>0</v>
      </c>
      <c r="J306" s="62">
        <v>0</v>
      </c>
      <c r="K306" s="62">
        <v>0</v>
      </c>
      <c r="L306" s="62"/>
      <c r="M306" s="62"/>
      <c r="N306" s="62"/>
      <c r="O306" s="62"/>
      <c r="P306" s="62"/>
    </row>
    <row r="307" spans="1:16" ht="14.25" hidden="1" x14ac:dyDescent="0.2">
      <c r="A307" s="146"/>
      <c r="B307" s="151">
        <v>6183000107</v>
      </c>
      <c r="C307" s="148"/>
      <c r="D307" s="152" t="s">
        <v>493</v>
      </c>
      <c r="E307" s="62">
        <v>0</v>
      </c>
      <c r="F307" s="62">
        <v>0</v>
      </c>
      <c r="G307" s="62">
        <v>0</v>
      </c>
      <c r="H307" s="62">
        <v>0</v>
      </c>
      <c r="I307" s="62">
        <v>0</v>
      </c>
      <c r="J307" s="62">
        <v>0</v>
      </c>
      <c r="K307" s="62">
        <v>0</v>
      </c>
      <c r="L307" s="62">
        <v>0</v>
      </c>
      <c r="M307" s="62"/>
      <c r="N307" s="62"/>
      <c r="O307" s="62"/>
      <c r="P307" s="62"/>
    </row>
    <row r="308" spans="1:16" ht="14.25" hidden="1" x14ac:dyDescent="0.2">
      <c r="A308" s="146"/>
      <c r="B308" s="151">
        <v>6183000108</v>
      </c>
      <c r="C308" s="148"/>
      <c r="D308" s="152" t="s">
        <v>659</v>
      </c>
      <c r="E308" s="62">
        <v>0</v>
      </c>
      <c r="F308" s="62">
        <v>0</v>
      </c>
      <c r="G308" s="62">
        <v>0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62"/>
      <c r="N308" s="62"/>
      <c r="O308" s="62"/>
      <c r="P308" s="62"/>
    </row>
    <row r="309" spans="1:16" ht="14.25" hidden="1" x14ac:dyDescent="0.2">
      <c r="A309" s="146"/>
      <c r="B309" s="151">
        <v>6183000109</v>
      </c>
      <c r="C309" s="148"/>
      <c r="D309" s="152" t="s">
        <v>519</v>
      </c>
      <c r="E309" s="62">
        <v>0</v>
      </c>
      <c r="F309" s="62">
        <v>0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0</v>
      </c>
      <c r="M309" s="62"/>
      <c r="N309" s="62"/>
      <c r="O309" s="62"/>
      <c r="P309" s="62"/>
    </row>
    <row r="310" spans="1:16" ht="14.25" hidden="1" x14ac:dyDescent="0.2">
      <c r="A310" s="146"/>
      <c r="B310" s="151">
        <v>6183000145</v>
      </c>
      <c r="C310" s="148"/>
      <c r="D310" s="152" t="s">
        <v>660</v>
      </c>
      <c r="E310" s="62">
        <v>0</v>
      </c>
      <c r="F310" s="62">
        <v>0</v>
      </c>
      <c r="G310" s="62">
        <v>0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62"/>
      <c r="N310" s="62"/>
      <c r="O310" s="62"/>
      <c r="P310" s="62"/>
    </row>
    <row r="311" spans="1:16" ht="14.25" hidden="1" x14ac:dyDescent="0.2">
      <c r="A311" s="146"/>
      <c r="B311" s="151">
        <v>6183000110</v>
      </c>
      <c r="C311" s="148"/>
      <c r="D311" s="152" t="s">
        <v>160</v>
      </c>
      <c r="E311" s="62">
        <v>0</v>
      </c>
      <c r="F311" s="62">
        <v>0</v>
      </c>
      <c r="G311" s="62">
        <v>0</v>
      </c>
      <c r="H311" s="62">
        <v>0</v>
      </c>
      <c r="I311" s="62">
        <v>0</v>
      </c>
      <c r="J311" s="62">
        <v>0</v>
      </c>
      <c r="K311" s="62">
        <v>0</v>
      </c>
      <c r="L311" s="62">
        <v>0</v>
      </c>
      <c r="M311" s="62"/>
      <c r="N311" s="62"/>
      <c r="O311" s="62"/>
      <c r="P311" s="62"/>
    </row>
    <row r="312" spans="1:16" ht="14.25" hidden="1" x14ac:dyDescent="0.2">
      <c r="A312" s="146"/>
      <c r="B312" s="151">
        <v>6183000111</v>
      </c>
      <c r="C312" s="148"/>
      <c r="D312" s="152" t="s">
        <v>661</v>
      </c>
      <c r="E312" s="62">
        <v>0</v>
      </c>
      <c r="F312" s="62">
        <v>0</v>
      </c>
      <c r="G312" s="62">
        <v>0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62"/>
      <c r="N312" s="62"/>
      <c r="O312" s="62"/>
      <c r="P312" s="62"/>
    </row>
    <row r="313" spans="1:16" ht="14.25" x14ac:dyDescent="0.2">
      <c r="A313" s="146"/>
      <c r="B313" s="151">
        <v>6183000112</v>
      </c>
      <c r="C313" s="148"/>
      <c r="D313" s="152" t="s">
        <v>662</v>
      </c>
      <c r="E313" s="62">
        <v>0</v>
      </c>
      <c r="F313" s="62">
        <v>0</v>
      </c>
      <c r="G313" s="62">
        <v>0</v>
      </c>
      <c r="H313" s="62">
        <v>0</v>
      </c>
      <c r="I313" s="62">
        <v>0</v>
      </c>
      <c r="J313" s="62">
        <v>958762.47</v>
      </c>
      <c r="K313" s="62">
        <v>0</v>
      </c>
      <c r="L313" s="62">
        <v>0</v>
      </c>
      <c r="M313" s="62"/>
      <c r="N313" s="62"/>
      <c r="O313" s="62"/>
      <c r="P313" s="62"/>
    </row>
    <row r="314" spans="1:16" ht="14.25" x14ac:dyDescent="0.2">
      <c r="A314" s="146"/>
      <c r="B314" s="151">
        <v>6183000113</v>
      </c>
      <c r="C314" s="148"/>
      <c r="D314" s="152" t="s">
        <v>663</v>
      </c>
      <c r="E314" s="62">
        <v>0</v>
      </c>
      <c r="F314" s="62">
        <v>0</v>
      </c>
      <c r="G314" s="62">
        <v>0</v>
      </c>
      <c r="H314" s="62">
        <v>0</v>
      </c>
      <c r="I314" s="62">
        <v>0</v>
      </c>
      <c r="J314" s="62">
        <v>0</v>
      </c>
      <c r="K314" s="62">
        <v>945.38</v>
      </c>
      <c r="L314" s="62">
        <v>-945.38</v>
      </c>
      <c r="M314" s="62"/>
      <c r="N314" s="62"/>
      <c r="O314" s="62"/>
      <c r="P314" s="62"/>
    </row>
    <row r="315" spans="1:16" ht="14.25" x14ac:dyDescent="0.2">
      <c r="A315" s="146"/>
      <c r="B315" s="151">
        <v>6183000125</v>
      </c>
      <c r="C315" s="148"/>
      <c r="D315" s="152" t="s">
        <v>664</v>
      </c>
      <c r="E315" s="62">
        <v>7333.3300000000017</v>
      </c>
      <c r="F315" s="62">
        <v>7333.3300000000017</v>
      </c>
      <c r="G315" s="62">
        <v>7333.3300000000017</v>
      </c>
      <c r="H315" s="62">
        <v>-22000</v>
      </c>
      <c r="I315" s="62">
        <v>-22000</v>
      </c>
      <c r="J315" s="62">
        <v>7333.3300000000017</v>
      </c>
      <c r="K315" s="62">
        <v>-22000.010000000009</v>
      </c>
      <c r="L315" s="62">
        <v>7333.3300000000017</v>
      </c>
      <c r="M315" s="62"/>
      <c r="N315" s="62"/>
      <c r="O315" s="62"/>
      <c r="P315" s="62"/>
    </row>
    <row r="316" spans="1:16" ht="14.25" x14ac:dyDescent="0.2">
      <c r="A316" s="146"/>
      <c r="B316" s="151">
        <v>6183000126</v>
      </c>
      <c r="C316" s="148"/>
      <c r="D316" s="152" t="s">
        <v>665</v>
      </c>
      <c r="E316" s="62">
        <v>5416.67</v>
      </c>
      <c r="F316" s="62">
        <v>5416.67</v>
      </c>
      <c r="G316" s="62">
        <v>5416.67</v>
      </c>
      <c r="H316" s="62">
        <v>5416.67</v>
      </c>
      <c r="I316" s="62">
        <v>5416.6699999999983</v>
      </c>
      <c r="J316" s="62">
        <v>5416.6700000000019</v>
      </c>
      <c r="K316" s="62">
        <v>5416.6700000000019</v>
      </c>
      <c r="L316" s="62">
        <v>5416.6699999999983</v>
      </c>
      <c r="M316" s="62"/>
      <c r="N316" s="62"/>
      <c r="O316" s="62"/>
      <c r="P316" s="62"/>
    </row>
    <row r="317" spans="1:16" ht="14.25" hidden="1" x14ac:dyDescent="0.2">
      <c r="A317" s="146"/>
      <c r="B317" s="151">
        <v>6183000127</v>
      </c>
      <c r="C317" s="148"/>
      <c r="D317" s="152" t="s">
        <v>666</v>
      </c>
      <c r="E317" s="62">
        <v>0</v>
      </c>
      <c r="F317" s="62">
        <v>0</v>
      </c>
      <c r="G317" s="62">
        <v>0</v>
      </c>
      <c r="H317" s="62">
        <v>0</v>
      </c>
      <c r="I317" s="62">
        <v>0</v>
      </c>
      <c r="J317" s="62">
        <v>0</v>
      </c>
      <c r="K317" s="62">
        <v>0</v>
      </c>
      <c r="L317" s="62">
        <v>0</v>
      </c>
      <c r="M317" s="62"/>
      <c r="N317" s="62"/>
      <c r="O317" s="62"/>
      <c r="P317" s="62"/>
    </row>
    <row r="318" spans="1:16" ht="14.25" hidden="1" x14ac:dyDescent="0.2">
      <c r="A318" s="146"/>
      <c r="B318" s="151">
        <v>6183000128</v>
      </c>
      <c r="C318" s="148"/>
      <c r="D318" s="152" t="s">
        <v>667</v>
      </c>
      <c r="E318" s="62">
        <v>0</v>
      </c>
      <c r="F318" s="62">
        <v>0</v>
      </c>
      <c r="G318" s="62">
        <v>0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62"/>
      <c r="N318" s="62"/>
      <c r="O318" s="62"/>
      <c r="P318" s="62"/>
    </row>
    <row r="319" spans="1:16" ht="14.25" hidden="1" x14ac:dyDescent="0.2">
      <c r="A319" s="146"/>
      <c r="B319" s="151">
        <v>6183000129</v>
      </c>
      <c r="C319" s="148"/>
      <c r="D319" s="152" t="s">
        <v>668</v>
      </c>
      <c r="E319" s="62">
        <v>0</v>
      </c>
      <c r="F319" s="62">
        <v>0</v>
      </c>
      <c r="G319" s="62">
        <v>0</v>
      </c>
      <c r="H319" s="62">
        <v>0</v>
      </c>
      <c r="I319" s="62">
        <v>0</v>
      </c>
      <c r="J319" s="62">
        <v>0</v>
      </c>
      <c r="K319" s="62">
        <v>0</v>
      </c>
      <c r="L319" s="62">
        <v>0</v>
      </c>
      <c r="M319" s="62"/>
      <c r="N319" s="62"/>
      <c r="O319" s="62"/>
      <c r="P319" s="62"/>
    </row>
    <row r="320" spans="1:16" ht="14.25" hidden="1" x14ac:dyDescent="0.2">
      <c r="A320" s="146"/>
      <c r="B320" s="151">
        <v>6183000130</v>
      </c>
      <c r="C320" s="148"/>
      <c r="D320" s="152" t="s">
        <v>669</v>
      </c>
      <c r="E320" s="62">
        <v>0</v>
      </c>
      <c r="F320" s="62">
        <v>0</v>
      </c>
      <c r="G320" s="62">
        <v>0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62"/>
      <c r="N320" s="62"/>
      <c r="O320" s="62"/>
      <c r="P320" s="62"/>
    </row>
    <row r="321" spans="1:16" ht="14.25" hidden="1" x14ac:dyDescent="0.2">
      <c r="A321" s="146"/>
      <c r="B321" s="151">
        <v>6183000131</v>
      </c>
      <c r="C321" s="148"/>
      <c r="D321" s="152" t="s">
        <v>670</v>
      </c>
      <c r="E321" s="62">
        <v>0</v>
      </c>
      <c r="F321" s="62">
        <v>0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/>
      <c r="N321" s="62"/>
      <c r="O321" s="62"/>
      <c r="P321" s="62"/>
    </row>
    <row r="322" spans="1:16" ht="14.25" hidden="1" x14ac:dyDescent="0.2">
      <c r="A322" s="146"/>
      <c r="B322" s="151">
        <v>6183000132</v>
      </c>
      <c r="C322" s="148"/>
      <c r="D322" s="152" t="s">
        <v>671</v>
      </c>
      <c r="E322" s="62">
        <v>0</v>
      </c>
      <c r="F322" s="62">
        <v>0</v>
      </c>
      <c r="G322" s="62">
        <v>0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62"/>
      <c r="N322" s="62"/>
      <c r="O322" s="62"/>
      <c r="P322" s="62"/>
    </row>
    <row r="323" spans="1:16" ht="14.25" hidden="1" x14ac:dyDescent="0.2">
      <c r="A323" s="146"/>
      <c r="B323" s="151">
        <v>6183000133</v>
      </c>
      <c r="C323" s="148"/>
      <c r="D323" s="152" t="s">
        <v>672</v>
      </c>
      <c r="E323" s="62">
        <v>0</v>
      </c>
      <c r="F323" s="62">
        <v>0</v>
      </c>
      <c r="G323" s="62">
        <v>0</v>
      </c>
      <c r="H323" s="62">
        <v>0</v>
      </c>
      <c r="I323" s="62">
        <v>0</v>
      </c>
      <c r="J323" s="62">
        <v>0</v>
      </c>
      <c r="K323" s="62">
        <v>0</v>
      </c>
      <c r="L323" s="62">
        <v>0</v>
      </c>
      <c r="M323" s="62"/>
      <c r="N323" s="62"/>
      <c r="O323" s="62"/>
      <c r="P323" s="62"/>
    </row>
    <row r="324" spans="1:16" ht="14.25" hidden="1" x14ac:dyDescent="0.2">
      <c r="A324" s="146"/>
      <c r="B324" s="151">
        <v>6183000134</v>
      </c>
      <c r="C324" s="148"/>
      <c r="D324" s="152" t="s">
        <v>673</v>
      </c>
      <c r="E324" s="62">
        <v>0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/>
      <c r="N324" s="62"/>
      <c r="O324" s="62"/>
      <c r="P324" s="62"/>
    </row>
    <row r="325" spans="1:16" ht="14.25" x14ac:dyDescent="0.2">
      <c r="A325" s="146"/>
      <c r="B325" s="151">
        <v>6183000153</v>
      </c>
      <c r="C325" s="148"/>
      <c r="D325" s="152" t="s">
        <v>674</v>
      </c>
      <c r="E325" s="62">
        <v>0</v>
      </c>
      <c r="F325" s="62">
        <v>0</v>
      </c>
      <c r="G325" s="62">
        <v>0</v>
      </c>
      <c r="H325" s="62">
        <v>0</v>
      </c>
      <c r="I325" s="62">
        <v>0</v>
      </c>
      <c r="J325" s="62">
        <v>0</v>
      </c>
      <c r="K325" s="62">
        <v>3373.11</v>
      </c>
      <c r="L325" s="62">
        <v>3373.11</v>
      </c>
      <c r="M325" s="62"/>
      <c r="N325" s="62"/>
      <c r="O325" s="62"/>
      <c r="P325" s="62"/>
    </row>
    <row r="326" spans="1:16" ht="14.25" hidden="1" x14ac:dyDescent="0.2">
      <c r="A326" s="146"/>
      <c r="B326" s="151">
        <v>6183000135</v>
      </c>
      <c r="C326" s="148"/>
      <c r="D326" s="152" t="s">
        <v>675</v>
      </c>
      <c r="E326" s="62">
        <v>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/>
      <c r="N326" s="62"/>
      <c r="O326" s="62"/>
      <c r="P326" s="62"/>
    </row>
    <row r="327" spans="1:16" ht="14.25" hidden="1" x14ac:dyDescent="0.2">
      <c r="A327" s="146"/>
      <c r="B327" s="151">
        <v>6183000114</v>
      </c>
      <c r="C327" s="148"/>
      <c r="D327" s="152" t="s">
        <v>537</v>
      </c>
      <c r="E327" s="62">
        <v>0</v>
      </c>
      <c r="F327" s="62">
        <v>0</v>
      </c>
      <c r="G327" s="62">
        <v>0</v>
      </c>
      <c r="H327" s="62">
        <v>0</v>
      </c>
      <c r="I327" s="62">
        <v>0</v>
      </c>
      <c r="J327" s="62">
        <v>0</v>
      </c>
      <c r="K327" s="62">
        <v>0</v>
      </c>
      <c r="L327" s="62">
        <v>0</v>
      </c>
      <c r="M327" s="62"/>
      <c r="N327" s="62"/>
      <c r="O327" s="62"/>
      <c r="P327" s="62"/>
    </row>
    <row r="328" spans="1:16" ht="14.25" hidden="1" x14ac:dyDescent="0.2">
      <c r="A328" s="146"/>
      <c r="B328" s="151">
        <v>6183000115</v>
      </c>
      <c r="C328" s="148"/>
      <c r="D328" s="152" t="s">
        <v>676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62"/>
      <c r="N328" s="62"/>
      <c r="O328" s="62"/>
      <c r="P328" s="62"/>
    </row>
    <row r="329" spans="1:16" ht="14.25" hidden="1" x14ac:dyDescent="0.2">
      <c r="A329" s="146"/>
      <c r="B329" s="151" t="s">
        <v>677</v>
      </c>
      <c r="C329" s="148"/>
      <c r="D329" s="152" t="s">
        <v>105</v>
      </c>
      <c r="E329" s="62">
        <v>0</v>
      </c>
      <c r="F329" s="62">
        <v>0</v>
      </c>
      <c r="G329" s="62">
        <v>0</v>
      </c>
      <c r="H329" s="62">
        <v>0</v>
      </c>
      <c r="I329" s="62">
        <v>0</v>
      </c>
      <c r="J329" s="62">
        <v>0</v>
      </c>
      <c r="K329" s="62">
        <v>0</v>
      </c>
      <c r="L329" s="62">
        <v>0</v>
      </c>
      <c r="M329" s="62"/>
      <c r="N329" s="62"/>
      <c r="O329" s="62"/>
      <c r="P329" s="62"/>
    </row>
    <row r="330" spans="1:16" ht="14.25" hidden="1" x14ac:dyDescent="0.2">
      <c r="A330" s="146"/>
      <c r="B330" s="151">
        <v>6181500006</v>
      </c>
      <c r="C330" s="148"/>
      <c r="D330" s="152" t="s">
        <v>678</v>
      </c>
      <c r="E330" s="62">
        <v>0</v>
      </c>
      <c r="F330" s="62">
        <v>0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62"/>
      <c r="N330" s="62"/>
      <c r="O330" s="62"/>
      <c r="P330" s="62"/>
    </row>
    <row r="331" spans="1:16" ht="14.25" hidden="1" x14ac:dyDescent="0.2">
      <c r="A331" s="146"/>
      <c r="B331" s="151">
        <v>6183000116</v>
      </c>
      <c r="C331" s="148"/>
      <c r="D331" s="152" t="s">
        <v>679</v>
      </c>
      <c r="E331" s="62">
        <v>0</v>
      </c>
      <c r="F331" s="62">
        <v>0</v>
      </c>
      <c r="G331" s="62">
        <v>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/>
      <c r="N331" s="62"/>
      <c r="O331" s="62"/>
      <c r="P331" s="62"/>
    </row>
    <row r="332" spans="1:16" ht="14.25" hidden="1" x14ac:dyDescent="0.2">
      <c r="A332" s="146"/>
      <c r="B332" s="151">
        <v>6183000117</v>
      </c>
      <c r="C332" s="148"/>
      <c r="D332" s="152" t="s">
        <v>516</v>
      </c>
      <c r="E332" s="62">
        <v>0</v>
      </c>
      <c r="F332" s="62">
        <v>0</v>
      </c>
      <c r="G332" s="62">
        <v>0</v>
      </c>
      <c r="H332" s="62">
        <v>0</v>
      </c>
      <c r="I332" s="62">
        <v>0</v>
      </c>
      <c r="J332" s="62">
        <v>0</v>
      </c>
      <c r="K332" s="62">
        <v>0</v>
      </c>
      <c r="L332" s="62">
        <v>0</v>
      </c>
      <c r="M332" s="62"/>
      <c r="N332" s="62"/>
      <c r="O332" s="62"/>
      <c r="P332" s="62"/>
    </row>
    <row r="333" spans="1:16" s="169" customFormat="1" ht="14.25" hidden="1" x14ac:dyDescent="0.2">
      <c r="A333" s="146"/>
      <c r="B333" s="151">
        <v>6183000151</v>
      </c>
      <c r="C333" s="148"/>
      <c r="D333" s="152" t="s">
        <v>517</v>
      </c>
      <c r="E333" s="62">
        <v>0</v>
      </c>
      <c r="F333" s="62">
        <v>0</v>
      </c>
      <c r="G333" s="62">
        <v>0</v>
      </c>
      <c r="H333" s="62">
        <v>0</v>
      </c>
      <c r="I333" s="62">
        <v>0</v>
      </c>
      <c r="J333" s="62">
        <v>0</v>
      </c>
      <c r="K333" s="62">
        <v>0</v>
      </c>
      <c r="L333" s="62">
        <v>0</v>
      </c>
      <c r="M333" s="62"/>
      <c r="N333" s="62"/>
      <c r="O333" s="62"/>
      <c r="P333" s="62"/>
    </row>
    <row r="334" spans="1:16" ht="14.25" hidden="1" x14ac:dyDescent="0.2">
      <c r="A334" s="146"/>
      <c r="B334" s="151">
        <v>6183000118</v>
      </c>
      <c r="C334" s="148"/>
      <c r="D334" s="152" t="s">
        <v>680</v>
      </c>
      <c r="E334" s="62">
        <v>0</v>
      </c>
      <c r="F334" s="62">
        <v>0</v>
      </c>
      <c r="G334" s="62">
        <v>0</v>
      </c>
      <c r="H334" s="62">
        <v>0</v>
      </c>
      <c r="I334" s="62">
        <v>0</v>
      </c>
      <c r="J334" s="62">
        <v>0</v>
      </c>
      <c r="K334" s="62">
        <v>0</v>
      </c>
      <c r="L334" s="62">
        <v>0</v>
      </c>
      <c r="M334" s="62"/>
      <c r="N334" s="62"/>
      <c r="O334" s="62"/>
      <c r="P334" s="62"/>
    </row>
    <row r="335" spans="1:16" ht="14.25" hidden="1" x14ac:dyDescent="0.2">
      <c r="A335" s="146"/>
      <c r="B335" s="151">
        <v>6183000119</v>
      </c>
      <c r="C335" s="148"/>
      <c r="D335" s="152" t="s">
        <v>681</v>
      </c>
      <c r="E335" s="62">
        <v>0</v>
      </c>
      <c r="F335" s="62">
        <v>0</v>
      </c>
      <c r="G335" s="62">
        <v>0</v>
      </c>
      <c r="H335" s="62">
        <v>0</v>
      </c>
      <c r="I335" s="62">
        <v>0</v>
      </c>
      <c r="J335" s="62">
        <v>0</v>
      </c>
      <c r="K335" s="62">
        <v>0</v>
      </c>
      <c r="L335" s="62">
        <v>0</v>
      </c>
      <c r="M335" s="62"/>
      <c r="N335" s="62"/>
      <c r="O335" s="62"/>
      <c r="P335" s="62"/>
    </row>
    <row r="336" spans="1:16" ht="14.25" hidden="1" x14ac:dyDescent="0.2">
      <c r="A336" s="146"/>
      <c r="B336" s="151">
        <v>6183000120</v>
      </c>
      <c r="C336" s="148"/>
      <c r="D336" s="152" t="s">
        <v>682</v>
      </c>
      <c r="E336" s="62">
        <v>0</v>
      </c>
      <c r="F336" s="62">
        <v>0</v>
      </c>
      <c r="G336" s="62">
        <v>0</v>
      </c>
      <c r="H336" s="62">
        <v>0</v>
      </c>
      <c r="I336" s="62">
        <v>0</v>
      </c>
      <c r="J336" s="62">
        <v>0</v>
      </c>
      <c r="K336" s="62">
        <v>0</v>
      </c>
      <c r="L336" s="62">
        <v>0</v>
      </c>
      <c r="M336" s="62"/>
      <c r="N336" s="62"/>
      <c r="O336" s="62"/>
      <c r="P336" s="62"/>
    </row>
    <row r="337" spans="1:19" ht="14.25" hidden="1" x14ac:dyDescent="0.2">
      <c r="A337" s="146"/>
      <c r="B337" s="151">
        <v>6183000121</v>
      </c>
      <c r="C337" s="148"/>
      <c r="D337" s="152" t="s">
        <v>282</v>
      </c>
      <c r="E337" s="62">
        <v>0</v>
      </c>
      <c r="F337" s="62">
        <v>0</v>
      </c>
      <c r="G337" s="62">
        <v>0</v>
      </c>
      <c r="H337" s="62">
        <v>0</v>
      </c>
      <c r="I337" s="62">
        <v>0</v>
      </c>
      <c r="J337" s="62">
        <v>0</v>
      </c>
      <c r="K337" s="62">
        <v>0</v>
      </c>
      <c r="L337" s="62">
        <v>0</v>
      </c>
      <c r="M337" s="62"/>
      <c r="N337" s="62"/>
      <c r="O337" s="62"/>
      <c r="P337" s="62"/>
    </row>
    <row r="338" spans="1:19" ht="14.25" hidden="1" x14ac:dyDescent="0.2">
      <c r="A338" s="146"/>
      <c r="B338" s="151">
        <v>6183000122</v>
      </c>
      <c r="C338" s="148"/>
      <c r="D338" s="152" t="s">
        <v>495</v>
      </c>
      <c r="E338" s="42">
        <v>0</v>
      </c>
      <c r="F338" s="42">
        <v>0</v>
      </c>
      <c r="G338" s="42">
        <v>0</v>
      </c>
      <c r="H338" s="42">
        <v>0</v>
      </c>
      <c r="I338" s="42">
        <v>0</v>
      </c>
      <c r="J338" s="42">
        <v>0</v>
      </c>
      <c r="K338" s="42">
        <v>0</v>
      </c>
      <c r="L338" s="42">
        <v>0</v>
      </c>
      <c r="M338" s="42"/>
      <c r="N338" s="42"/>
      <c r="O338" s="42"/>
      <c r="P338" s="42"/>
    </row>
    <row r="339" spans="1:19" ht="14.25" hidden="1" x14ac:dyDescent="0.2">
      <c r="A339" s="146"/>
      <c r="B339" s="151">
        <v>6183000123</v>
      </c>
      <c r="C339" s="148"/>
      <c r="D339" s="152" t="s">
        <v>683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/>
      <c r="N339" s="42"/>
      <c r="O339" s="42"/>
      <c r="P339" s="42"/>
    </row>
    <row r="340" spans="1:19" ht="14.25" hidden="1" x14ac:dyDescent="0.2">
      <c r="A340" s="146"/>
      <c r="B340" s="151">
        <v>6183000146</v>
      </c>
      <c r="C340" s="148"/>
      <c r="D340" s="152" t="s">
        <v>357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/>
      <c r="N340" s="42"/>
      <c r="O340" s="42"/>
      <c r="P340" s="42"/>
    </row>
    <row r="341" spans="1:19" ht="14.25" hidden="1" x14ac:dyDescent="0.2">
      <c r="A341" s="146"/>
      <c r="B341" s="151">
        <v>6183000149</v>
      </c>
      <c r="C341" s="148"/>
      <c r="D341" s="152" t="s">
        <v>684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/>
      <c r="N341" s="42"/>
      <c r="O341" s="42"/>
      <c r="P341" s="42"/>
    </row>
    <row r="342" spans="1:19" ht="14.25" hidden="1" x14ac:dyDescent="0.2">
      <c r="A342" s="146"/>
      <c r="B342" s="151">
        <v>6183000147</v>
      </c>
      <c r="C342" s="148"/>
      <c r="D342" s="152" t="s">
        <v>685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0</v>
      </c>
      <c r="M342" s="42"/>
      <c r="N342" s="42"/>
      <c r="O342" s="42"/>
      <c r="P342" s="42"/>
    </row>
    <row r="343" spans="1:19" ht="14.25" hidden="1" x14ac:dyDescent="0.2">
      <c r="A343" s="146"/>
      <c r="B343" s="151" t="s">
        <v>686</v>
      </c>
      <c r="C343" s="148"/>
      <c r="D343" s="152" t="s">
        <v>687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/>
      <c r="N343" s="42"/>
      <c r="O343" s="42"/>
      <c r="P343" s="42"/>
    </row>
    <row r="344" spans="1:19" ht="14.25" hidden="1" x14ac:dyDescent="0.2">
      <c r="A344" s="146"/>
      <c r="B344" s="151" t="s">
        <v>688</v>
      </c>
      <c r="C344" s="148"/>
      <c r="D344" s="152" t="s">
        <v>689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/>
      <c r="N344" s="42"/>
      <c r="O344" s="42"/>
      <c r="P344" s="42"/>
    </row>
    <row r="345" spans="1:19" ht="14.25" hidden="1" x14ac:dyDescent="0.2">
      <c r="A345" s="146"/>
      <c r="B345" s="151" t="s">
        <v>690</v>
      </c>
      <c r="C345" s="148"/>
      <c r="D345" s="152" t="s">
        <v>689</v>
      </c>
      <c r="E345" s="42">
        <v>0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0</v>
      </c>
      <c r="L345" s="42">
        <v>0</v>
      </c>
      <c r="M345" s="42"/>
      <c r="N345" s="42"/>
      <c r="O345" s="42"/>
      <c r="P345" s="42"/>
    </row>
    <row r="346" spans="1:19" ht="14.25" hidden="1" x14ac:dyDescent="0.2">
      <c r="A346" s="146"/>
      <c r="B346" s="151" t="s">
        <v>691</v>
      </c>
      <c r="C346" s="148"/>
      <c r="D346" s="152" t="s">
        <v>689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/>
      <c r="N346" s="42"/>
      <c r="O346" s="42"/>
      <c r="P346" s="42"/>
    </row>
    <row r="347" spans="1:19" ht="14.25" hidden="1" x14ac:dyDescent="0.2">
      <c r="A347" s="146"/>
      <c r="B347" s="151" t="s">
        <v>692</v>
      </c>
      <c r="C347" s="148"/>
      <c r="D347" s="152" t="s">
        <v>689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/>
      <c r="N347" s="42"/>
      <c r="O347" s="42"/>
      <c r="P347" s="42"/>
    </row>
    <row r="348" spans="1:19" ht="14.25" x14ac:dyDescent="0.2">
      <c r="A348" s="146" t="s">
        <v>486</v>
      </c>
      <c r="B348" s="147">
        <v>1</v>
      </c>
      <c r="C348" s="148" t="s">
        <v>201</v>
      </c>
      <c r="D348" s="146"/>
      <c r="E348" s="155">
        <f t="shared" ref="E348:L348" si="10">SUM(E300:E347)</f>
        <v>16666.660000000003</v>
      </c>
      <c r="F348" s="155">
        <f t="shared" si="10"/>
        <v>16666.660000000003</v>
      </c>
      <c r="G348" s="155">
        <f t="shared" si="10"/>
        <v>41666.659999999989</v>
      </c>
      <c r="H348" s="155">
        <f t="shared" si="10"/>
        <v>-26000</v>
      </c>
      <c r="I348" s="155">
        <f t="shared" si="10"/>
        <v>-62745.319999999992</v>
      </c>
      <c r="J348" s="155">
        <f t="shared" si="10"/>
        <v>393002.33999999997</v>
      </c>
      <c r="K348" s="155">
        <f t="shared" si="10"/>
        <v>67109.730000000069</v>
      </c>
      <c r="L348" s="155">
        <f t="shared" si="10"/>
        <v>314346.16999999993</v>
      </c>
      <c r="M348" s="155"/>
      <c r="N348" s="155"/>
      <c r="O348" s="155"/>
      <c r="P348" s="155"/>
    </row>
    <row r="349" spans="1:19" ht="14.25" x14ac:dyDescent="0.2">
      <c r="A349" s="154" t="s">
        <v>386</v>
      </c>
      <c r="B349" s="147">
        <v>1</v>
      </c>
      <c r="C349" s="148" t="s">
        <v>201</v>
      </c>
      <c r="D349" s="159" t="s">
        <v>693</v>
      </c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</row>
    <row r="350" spans="1:19" ht="14.25" hidden="1" x14ac:dyDescent="0.2">
      <c r="A350" s="146"/>
      <c r="B350" s="151">
        <v>6115050101</v>
      </c>
      <c r="C350" s="148"/>
      <c r="D350" s="152" t="s">
        <v>294</v>
      </c>
      <c r="E350" s="62">
        <v>0</v>
      </c>
      <c r="F350" s="62">
        <v>0</v>
      </c>
      <c r="G350" s="62">
        <v>0</v>
      </c>
      <c r="H350" s="62">
        <v>0</v>
      </c>
      <c r="I350" s="62">
        <v>0</v>
      </c>
      <c r="J350" s="62">
        <v>0</v>
      </c>
      <c r="K350" s="62">
        <v>0</v>
      </c>
      <c r="L350" s="62">
        <v>0</v>
      </c>
      <c r="M350" s="62"/>
      <c r="N350" s="62"/>
      <c r="O350" s="62"/>
      <c r="P350" s="62"/>
    </row>
    <row r="351" spans="1:19" ht="14.25" hidden="1" x14ac:dyDescent="0.2">
      <c r="A351" s="146"/>
      <c r="B351" s="151">
        <v>6184000101</v>
      </c>
      <c r="C351" s="148"/>
      <c r="D351" s="152" t="s">
        <v>694</v>
      </c>
      <c r="E351" s="62">
        <v>0</v>
      </c>
      <c r="F351" s="62">
        <v>0</v>
      </c>
      <c r="G351" s="62">
        <v>0</v>
      </c>
      <c r="H351" s="62">
        <v>0</v>
      </c>
      <c r="I351" s="62">
        <v>0</v>
      </c>
      <c r="J351" s="62">
        <v>0</v>
      </c>
      <c r="K351" s="62">
        <v>0</v>
      </c>
      <c r="L351" s="62">
        <v>0</v>
      </c>
      <c r="M351" s="62">
        <v>0</v>
      </c>
      <c r="N351" s="62">
        <v>0</v>
      </c>
      <c r="O351" s="62">
        <v>0</v>
      </c>
      <c r="P351" s="62">
        <v>0</v>
      </c>
    </row>
    <row r="352" spans="1:19" ht="14.25" hidden="1" x14ac:dyDescent="0.2">
      <c r="A352" s="146"/>
      <c r="B352" s="151">
        <v>6184000102</v>
      </c>
      <c r="C352" s="148"/>
      <c r="D352" s="152" t="s">
        <v>413</v>
      </c>
      <c r="E352" s="62">
        <v>0</v>
      </c>
      <c r="F352" s="62">
        <v>0</v>
      </c>
      <c r="G352" s="62">
        <v>0</v>
      </c>
      <c r="H352" s="62">
        <v>0</v>
      </c>
      <c r="I352" s="62">
        <v>0</v>
      </c>
      <c r="J352" s="62">
        <v>0</v>
      </c>
      <c r="K352" s="62">
        <v>0</v>
      </c>
      <c r="L352" s="62">
        <v>0</v>
      </c>
      <c r="M352" s="62">
        <v>0</v>
      </c>
      <c r="N352" s="62">
        <v>0</v>
      </c>
      <c r="O352" s="62">
        <v>0</v>
      </c>
      <c r="P352" s="62">
        <v>0</v>
      </c>
      <c r="Q352" s="170"/>
      <c r="R352" s="170"/>
      <c r="S352" s="171"/>
    </row>
    <row r="353" spans="1:19" ht="14.25" hidden="1" x14ac:dyDescent="0.2">
      <c r="A353" s="146"/>
      <c r="B353" s="151">
        <v>6181000004</v>
      </c>
      <c r="C353" s="148"/>
      <c r="D353" s="152" t="s">
        <v>695</v>
      </c>
      <c r="E353" s="62">
        <v>0</v>
      </c>
      <c r="F353" s="62">
        <v>0</v>
      </c>
      <c r="G353" s="62">
        <v>0</v>
      </c>
      <c r="H353" s="62">
        <v>0</v>
      </c>
      <c r="I353" s="62">
        <v>0</v>
      </c>
      <c r="J353" s="62">
        <v>0</v>
      </c>
      <c r="K353" s="62">
        <v>0</v>
      </c>
      <c r="L353" s="62">
        <v>0</v>
      </c>
      <c r="M353" s="62">
        <v>0</v>
      </c>
      <c r="N353" s="62">
        <v>0</v>
      </c>
      <c r="O353" s="62">
        <v>0</v>
      </c>
      <c r="P353" s="62">
        <v>0</v>
      </c>
      <c r="Q353" s="170"/>
      <c r="R353" s="170"/>
      <c r="S353" s="171"/>
    </row>
    <row r="354" spans="1:19" ht="14.25" hidden="1" x14ac:dyDescent="0.2">
      <c r="A354" s="146"/>
      <c r="B354" s="151">
        <v>6184000103</v>
      </c>
      <c r="C354" s="148"/>
      <c r="D354" s="152" t="s">
        <v>696</v>
      </c>
      <c r="E354" s="62">
        <v>0</v>
      </c>
      <c r="F354" s="62">
        <v>0</v>
      </c>
      <c r="G354" s="62">
        <v>0</v>
      </c>
      <c r="H354" s="62">
        <v>0</v>
      </c>
      <c r="I354" s="62">
        <v>0</v>
      </c>
      <c r="J354" s="62">
        <v>0</v>
      </c>
      <c r="K354" s="62">
        <v>0</v>
      </c>
      <c r="L354" s="62">
        <v>0</v>
      </c>
      <c r="M354" s="62">
        <v>0</v>
      </c>
      <c r="N354" s="62">
        <v>0</v>
      </c>
      <c r="O354" s="62">
        <v>0</v>
      </c>
      <c r="P354" s="62">
        <v>0</v>
      </c>
      <c r="Q354" s="170"/>
      <c r="R354" s="170"/>
      <c r="S354" s="172"/>
    </row>
    <row r="355" spans="1:19" ht="14.25" hidden="1" x14ac:dyDescent="0.2">
      <c r="A355" s="146"/>
      <c r="B355" s="151">
        <v>6184000104</v>
      </c>
      <c r="C355" s="148"/>
      <c r="D355" s="152" t="s">
        <v>681</v>
      </c>
      <c r="E355" s="62">
        <v>0</v>
      </c>
      <c r="F355" s="62">
        <v>0</v>
      </c>
      <c r="G355" s="62">
        <v>0</v>
      </c>
      <c r="H355" s="62">
        <v>0</v>
      </c>
      <c r="I355" s="62">
        <v>0</v>
      </c>
      <c r="J355" s="62">
        <v>0</v>
      </c>
      <c r="K355" s="62">
        <v>0</v>
      </c>
      <c r="L355" s="62">
        <v>0</v>
      </c>
      <c r="M355" s="62">
        <v>0</v>
      </c>
      <c r="N355" s="62">
        <v>0</v>
      </c>
      <c r="O355" s="62">
        <v>0</v>
      </c>
      <c r="P355" s="62">
        <v>0</v>
      </c>
      <c r="Q355" s="170"/>
      <c r="R355" s="170"/>
      <c r="S355" s="170"/>
    </row>
    <row r="356" spans="1:19" ht="14.25" hidden="1" x14ac:dyDescent="0.2">
      <c r="A356" s="146"/>
      <c r="B356" s="151">
        <v>6184000105</v>
      </c>
      <c r="C356" s="148"/>
      <c r="D356" s="152" t="s">
        <v>697</v>
      </c>
      <c r="E356" s="62">
        <v>0</v>
      </c>
      <c r="F356" s="62">
        <v>0</v>
      </c>
      <c r="G356" s="62">
        <v>0</v>
      </c>
      <c r="H356" s="62">
        <v>0</v>
      </c>
      <c r="I356" s="62">
        <v>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0</v>
      </c>
      <c r="P356" s="62">
        <v>0</v>
      </c>
      <c r="Q356" s="150"/>
      <c r="R356" s="150"/>
      <c r="S356" s="173"/>
    </row>
    <row r="357" spans="1:19" ht="14.25" hidden="1" x14ac:dyDescent="0.2">
      <c r="A357" s="146"/>
      <c r="B357" s="151">
        <v>6184000106</v>
      </c>
      <c r="C357" s="148"/>
      <c r="D357" s="152" t="s">
        <v>698</v>
      </c>
      <c r="E357" s="62">
        <v>0</v>
      </c>
      <c r="F357" s="62">
        <v>0</v>
      </c>
      <c r="G357" s="62">
        <v>0</v>
      </c>
      <c r="H357" s="62">
        <v>0</v>
      </c>
      <c r="I357" s="62">
        <v>0</v>
      </c>
      <c r="J357" s="62">
        <v>0</v>
      </c>
      <c r="K357" s="62">
        <v>0</v>
      </c>
      <c r="L357" s="62">
        <v>0</v>
      </c>
      <c r="M357" s="62">
        <v>0</v>
      </c>
      <c r="N357" s="62">
        <v>0</v>
      </c>
      <c r="O357" s="62">
        <v>0</v>
      </c>
      <c r="P357" s="62">
        <v>0</v>
      </c>
      <c r="Q357" s="150"/>
      <c r="R357" s="150"/>
    </row>
    <row r="358" spans="1:19" ht="14.25" hidden="1" x14ac:dyDescent="0.2">
      <c r="A358" s="146"/>
      <c r="B358" s="151" t="s">
        <v>699</v>
      </c>
      <c r="C358" s="148"/>
      <c r="D358" s="152" t="s">
        <v>700</v>
      </c>
      <c r="E358" s="62">
        <v>0</v>
      </c>
      <c r="F358" s="62">
        <v>0</v>
      </c>
      <c r="G358" s="62">
        <v>0</v>
      </c>
      <c r="H358" s="62">
        <v>0</v>
      </c>
      <c r="I358" s="62">
        <v>0</v>
      </c>
      <c r="J358" s="62">
        <v>0</v>
      </c>
      <c r="K358" s="62">
        <v>0</v>
      </c>
      <c r="L358" s="62">
        <v>0</v>
      </c>
      <c r="M358" s="62">
        <v>0</v>
      </c>
      <c r="N358" s="62">
        <v>0</v>
      </c>
      <c r="O358" s="62">
        <v>0</v>
      </c>
      <c r="P358" s="62">
        <v>0</v>
      </c>
      <c r="Q358" s="150"/>
      <c r="R358" s="150"/>
      <c r="S358" s="150"/>
    </row>
    <row r="359" spans="1:19" ht="14.25" hidden="1" x14ac:dyDescent="0.2">
      <c r="A359" s="146"/>
      <c r="B359" s="151">
        <v>6184000107</v>
      </c>
      <c r="C359" s="148"/>
      <c r="D359" s="152" t="s">
        <v>695</v>
      </c>
      <c r="E359" s="62">
        <v>0</v>
      </c>
      <c r="F359" s="62">
        <v>0</v>
      </c>
      <c r="G359" s="62">
        <v>0</v>
      </c>
      <c r="H359" s="62">
        <v>0</v>
      </c>
      <c r="I359" s="62">
        <v>0</v>
      </c>
      <c r="J359" s="62">
        <v>0</v>
      </c>
      <c r="K359" s="62">
        <v>0</v>
      </c>
      <c r="L359" s="62">
        <v>0</v>
      </c>
      <c r="M359" s="62">
        <v>0</v>
      </c>
      <c r="N359" s="62">
        <v>0</v>
      </c>
      <c r="O359" s="62">
        <v>0</v>
      </c>
      <c r="P359" s="62">
        <v>0</v>
      </c>
      <c r="Q359" s="150"/>
      <c r="R359" s="150"/>
      <c r="S359" s="150"/>
    </row>
    <row r="360" spans="1:19" ht="14.25" hidden="1" x14ac:dyDescent="0.2">
      <c r="A360" s="146"/>
      <c r="B360" s="151">
        <v>6184000108</v>
      </c>
      <c r="C360" s="148"/>
      <c r="D360" s="152" t="s">
        <v>701</v>
      </c>
      <c r="E360" s="62">
        <v>0</v>
      </c>
      <c r="F360" s="62">
        <v>0</v>
      </c>
      <c r="G360" s="62">
        <v>0</v>
      </c>
      <c r="H360" s="62">
        <v>0</v>
      </c>
      <c r="I360" s="62">
        <v>0</v>
      </c>
      <c r="J360" s="62">
        <v>0</v>
      </c>
      <c r="K360" s="62">
        <v>0</v>
      </c>
      <c r="L360" s="62">
        <v>0</v>
      </c>
      <c r="M360" s="62">
        <v>0</v>
      </c>
      <c r="N360" s="62">
        <v>0</v>
      </c>
      <c r="O360" s="62">
        <v>0</v>
      </c>
      <c r="P360" s="62">
        <v>0</v>
      </c>
      <c r="Q360" s="150"/>
      <c r="R360" s="150"/>
      <c r="S360" s="150"/>
    </row>
    <row r="361" spans="1:19" ht="14.25" hidden="1" x14ac:dyDescent="0.2">
      <c r="A361" s="146"/>
      <c r="B361" s="151">
        <v>6184000109</v>
      </c>
      <c r="C361" s="148"/>
      <c r="D361" s="152" t="s">
        <v>702</v>
      </c>
      <c r="E361" s="62">
        <v>0</v>
      </c>
      <c r="F361" s="62">
        <v>0</v>
      </c>
      <c r="G361" s="62">
        <v>0</v>
      </c>
      <c r="H361" s="62">
        <v>0</v>
      </c>
      <c r="I361" s="62">
        <v>0</v>
      </c>
      <c r="J361" s="62">
        <v>0</v>
      </c>
      <c r="K361" s="62">
        <v>0</v>
      </c>
      <c r="L361" s="62">
        <v>0</v>
      </c>
      <c r="M361" s="62">
        <v>0</v>
      </c>
      <c r="N361" s="62">
        <v>0</v>
      </c>
      <c r="O361" s="62">
        <v>0</v>
      </c>
      <c r="P361" s="62">
        <v>0</v>
      </c>
      <c r="Q361" s="150"/>
      <c r="R361" s="150"/>
      <c r="S361" s="150"/>
    </row>
    <row r="362" spans="1:19" ht="14.25" x14ac:dyDescent="0.2">
      <c r="A362" s="146"/>
      <c r="B362" s="151">
        <v>6184000110</v>
      </c>
      <c r="C362" s="148"/>
      <c r="D362" s="152" t="s">
        <v>703</v>
      </c>
      <c r="E362" s="62">
        <v>12119.820000000007</v>
      </c>
      <c r="F362" s="62">
        <v>0</v>
      </c>
      <c r="G362" s="62">
        <v>-12119.820000000007</v>
      </c>
      <c r="H362" s="62">
        <v>12119.820000000007</v>
      </c>
      <c r="I362" s="62">
        <v>-12119.820000000007</v>
      </c>
      <c r="J362" s="62">
        <v>12119.820000000007</v>
      </c>
      <c r="K362" s="62">
        <v>16844.919999999984</v>
      </c>
      <c r="L362" s="62">
        <v>-40647.410000000003</v>
      </c>
      <c r="M362" s="62">
        <v>0</v>
      </c>
      <c r="N362" s="62">
        <v>0</v>
      </c>
      <c r="O362" s="62">
        <v>0</v>
      </c>
      <c r="P362" s="62">
        <v>0</v>
      </c>
      <c r="Q362" s="150"/>
      <c r="R362" s="150"/>
      <c r="S362" s="150"/>
    </row>
    <row r="363" spans="1:19" ht="14.25" hidden="1" x14ac:dyDescent="0.2">
      <c r="A363" s="146"/>
      <c r="B363" s="151">
        <v>6184000111</v>
      </c>
      <c r="C363" s="148"/>
      <c r="D363" s="152" t="s">
        <v>704</v>
      </c>
      <c r="E363" s="62">
        <v>0</v>
      </c>
      <c r="F363" s="62">
        <v>0</v>
      </c>
      <c r="G363" s="62">
        <v>0</v>
      </c>
      <c r="H363" s="62">
        <v>0</v>
      </c>
      <c r="I363" s="62">
        <v>0</v>
      </c>
      <c r="J363" s="62">
        <v>0</v>
      </c>
      <c r="K363" s="62">
        <v>0</v>
      </c>
      <c r="L363" s="62">
        <v>0</v>
      </c>
      <c r="M363" s="62">
        <v>0</v>
      </c>
      <c r="N363" s="62">
        <v>0</v>
      </c>
      <c r="O363" s="62">
        <v>0</v>
      </c>
      <c r="P363" s="62">
        <v>0</v>
      </c>
      <c r="Q363" s="174"/>
      <c r="R363" s="174"/>
      <c r="S363" s="170"/>
    </row>
    <row r="364" spans="1:19" ht="14.25" hidden="1" x14ac:dyDescent="0.2">
      <c r="A364" s="146"/>
      <c r="B364" s="151">
        <v>6184000112</v>
      </c>
      <c r="C364" s="148"/>
      <c r="D364" s="152" t="s">
        <v>705</v>
      </c>
      <c r="E364" s="62">
        <v>0</v>
      </c>
      <c r="F364" s="62">
        <v>0</v>
      </c>
      <c r="G364" s="62">
        <v>0</v>
      </c>
      <c r="H364" s="62">
        <v>0</v>
      </c>
      <c r="I364" s="62">
        <v>0</v>
      </c>
      <c r="J364" s="62">
        <v>0</v>
      </c>
      <c r="K364" s="62">
        <v>0</v>
      </c>
      <c r="L364" s="62">
        <v>0</v>
      </c>
      <c r="M364" s="62">
        <v>0</v>
      </c>
      <c r="N364" s="62">
        <v>0</v>
      </c>
      <c r="O364" s="62">
        <v>0</v>
      </c>
      <c r="P364" s="62">
        <v>0</v>
      </c>
      <c r="Q364" s="174"/>
      <c r="R364" s="174"/>
      <c r="S364" s="170"/>
    </row>
    <row r="365" spans="1:19" ht="14.25" hidden="1" x14ac:dyDescent="0.2">
      <c r="A365" s="146"/>
      <c r="B365" s="151">
        <v>6184000113</v>
      </c>
      <c r="C365" s="148"/>
      <c r="D365" s="152" t="s">
        <v>706</v>
      </c>
      <c r="E365" s="62">
        <v>0</v>
      </c>
      <c r="F365" s="62">
        <v>0</v>
      </c>
      <c r="G365" s="62">
        <v>0</v>
      </c>
      <c r="H365" s="62">
        <v>0</v>
      </c>
      <c r="I365" s="62">
        <v>0</v>
      </c>
      <c r="J365" s="62">
        <v>0</v>
      </c>
      <c r="K365" s="62">
        <v>0</v>
      </c>
      <c r="L365" s="62">
        <v>0</v>
      </c>
      <c r="M365" s="62">
        <f>SUM(M351:M364)</f>
        <v>0</v>
      </c>
      <c r="N365" s="62">
        <f>SUM(N351:N364)</f>
        <v>0</v>
      </c>
      <c r="O365" s="62">
        <f>SUM(O351:O364)</f>
        <v>0</v>
      </c>
      <c r="P365" s="62">
        <f>SUM(P351:P364)</f>
        <v>0</v>
      </c>
      <c r="Q365" s="174"/>
      <c r="R365" s="174"/>
      <c r="S365" s="170"/>
    </row>
    <row r="366" spans="1:19" ht="14.25" hidden="1" x14ac:dyDescent="0.2">
      <c r="A366" s="146"/>
      <c r="B366" s="151">
        <v>6184000116</v>
      </c>
      <c r="C366" s="148"/>
      <c r="D366" s="152" t="s">
        <v>707</v>
      </c>
      <c r="E366" s="62">
        <v>0</v>
      </c>
      <c r="F366" s="62">
        <v>0</v>
      </c>
      <c r="G366" s="62">
        <v>0</v>
      </c>
      <c r="H366" s="62">
        <v>0</v>
      </c>
      <c r="I366" s="62">
        <v>0</v>
      </c>
      <c r="J366" s="62">
        <v>0</v>
      </c>
      <c r="K366" s="62">
        <v>0</v>
      </c>
      <c r="L366" s="62">
        <v>0</v>
      </c>
      <c r="M366" s="62"/>
      <c r="N366" s="62"/>
      <c r="O366" s="62"/>
      <c r="P366" s="62"/>
      <c r="Q366" s="42"/>
      <c r="R366" s="174"/>
      <c r="S366" s="170"/>
    </row>
    <row r="367" spans="1:19" ht="14.25" hidden="1" x14ac:dyDescent="0.2">
      <c r="A367" s="146"/>
      <c r="B367" s="151">
        <v>6185000114</v>
      </c>
      <c r="C367" s="148"/>
      <c r="D367" s="152" t="s">
        <v>694</v>
      </c>
      <c r="E367" s="62">
        <v>0</v>
      </c>
      <c r="F367" s="62">
        <v>0</v>
      </c>
      <c r="G367" s="62">
        <v>0</v>
      </c>
      <c r="H367" s="62">
        <v>0</v>
      </c>
      <c r="I367" s="62">
        <v>0</v>
      </c>
      <c r="J367" s="62">
        <v>0</v>
      </c>
      <c r="K367" s="62">
        <v>0</v>
      </c>
      <c r="L367" s="62">
        <v>0</v>
      </c>
      <c r="M367" s="62"/>
      <c r="N367" s="62"/>
      <c r="O367" s="62"/>
      <c r="P367" s="62"/>
      <c r="Q367" s="174"/>
      <c r="R367" s="174"/>
      <c r="S367" s="170"/>
    </row>
    <row r="368" spans="1:19" ht="14.25" hidden="1" x14ac:dyDescent="0.2">
      <c r="A368" s="146"/>
      <c r="B368" s="151">
        <v>6186000115</v>
      </c>
      <c r="C368" s="148"/>
      <c r="D368" s="152" t="s">
        <v>708</v>
      </c>
      <c r="E368" s="62">
        <v>0</v>
      </c>
      <c r="F368" s="62">
        <v>0</v>
      </c>
      <c r="G368" s="62">
        <v>0</v>
      </c>
      <c r="H368" s="62">
        <v>0</v>
      </c>
      <c r="I368" s="62">
        <v>0</v>
      </c>
      <c r="J368" s="62">
        <v>0</v>
      </c>
      <c r="K368" s="62">
        <v>0</v>
      </c>
      <c r="L368" s="62">
        <v>0</v>
      </c>
      <c r="M368" s="62"/>
      <c r="N368" s="62"/>
      <c r="O368" s="62"/>
      <c r="P368" s="62"/>
      <c r="Q368" s="174"/>
      <c r="R368" s="174"/>
      <c r="S368" s="170"/>
    </row>
    <row r="369" spans="1:19" ht="14.25" hidden="1" x14ac:dyDescent="0.2">
      <c r="A369" s="146"/>
      <c r="B369" s="151">
        <v>6187000116</v>
      </c>
      <c r="C369" s="148"/>
      <c r="D369" s="152" t="s">
        <v>709</v>
      </c>
      <c r="E369" s="62">
        <v>0</v>
      </c>
      <c r="F369" s="62">
        <v>0</v>
      </c>
      <c r="G369" s="62">
        <v>0</v>
      </c>
      <c r="H369" s="62">
        <v>0</v>
      </c>
      <c r="I369" s="62">
        <v>0</v>
      </c>
      <c r="J369" s="62">
        <v>0</v>
      </c>
      <c r="K369" s="62">
        <v>0</v>
      </c>
      <c r="L369" s="62">
        <v>0</v>
      </c>
      <c r="M369" s="62"/>
      <c r="N369" s="62"/>
      <c r="O369" s="62"/>
      <c r="P369" s="62"/>
      <c r="Q369" s="174"/>
      <c r="R369" s="174"/>
      <c r="S369" s="170"/>
    </row>
    <row r="370" spans="1:19" ht="14.25" hidden="1" x14ac:dyDescent="0.2">
      <c r="A370" s="146"/>
      <c r="B370" s="151">
        <v>6188000117</v>
      </c>
      <c r="C370" s="148"/>
      <c r="D370" s="152" t="s">
        <v>710</v>
      </c>
      <c r="E370" s="62">
        <v>0</v>
      </c>
      <c r="F370" s="62">
        <v>0</v>
      </c>
      <c r="G370" s="62">
        <v>0</v>
      </c>
      <c r="H370" s="62">
        <v>0</v>
      </c>
      <c r="I370" s="62">
        <v>0</v>
      </c>
      <c r="J370" s="62">
        <v>0</v>
      </c>
      <c r="K370" s="62">
        <v>0</v>
      </c>
      <c r="L370" s="62">
        <v>0</v>
      </c>
      <c r="M370" s="62"/>
      <c r="N370" s="62"/>
      <c r="O370" s="62"/>
      <c r="P370" s="62"/>
      <c r="Q370" s="174"/>
      <c r="R370" s="174"/>
      <c r="S370" s="174"/>
    </row>
    <row r="371" spans="1:19" ht="14.25" hidden="1" x14ac:dyDescent="0.2">
      <c r="A371" s="146"/>
      <c r="B371" s="151">
        <v>6189000118</v>
      </c>
      <c r="C371" s="148"/>
      <c r="D371" s="152" t="s">
        <v>711</v>
      </c>
      <c r="E371" s="62">
        <v>0</v>
      </c>
      <c r="F371" s="62">
        <v>0</v>
      </c>
      <c r="G371" s="62">
        <v>0</v>
      </c>
      <c r="H371" s="62">
        <v>0</v>
      </c>
      <c r="I371" s="62">
        <v>0</v>
      </c>
      <c r="J371" s="62">
        <v>0</v>
      </c>
      <c r="K371" s="62">
        <v>0</v>
      </c>
      <c r="L371" s="62">
        <v>0</v>
      </c>
      <c r="M371" s="62">
        <f>IFERROR(+M367/M369,0)</f>
        <v>0</v>
      </c>
      <c r="N371" s="62">
        <f>IFERROR(+N367/N369,0)</f>
        <v>0</v>
      </c>
      <c r="O371" s="62">
        <f>IFERROR(+O367/O369,0)</f>
        <v>0</v>
      </c>
      <c r="P371" s="62">
        <f>IFERROR(+P367/P369,0)</f>
        <v>0</v>
      </c>
      <c r="Q371" s="174"/>
      <c r="R371" s="174"/>
      <c r="S371" s="174"/>
    </row>
    <row r="372" spans="1:19" ht="14.25" hidden="1" x14ac:dyDescent="0.2">
      <c r="A372" s="146"/>
      <c r="B372" s="151">
        <v>6190000119</v>
      </c>
      <c r="C372" s="148"/>
      <c r="D372" s="152" t="s">
        <v>712</v>
      </c>
      <c r="E372" s="62">
        <v>0</v>
      </c>
      <c r="F372" s="62">
        <v>0</v>
      </c>
      <c r="G372" s="62">
        <v>0</v>
      </c>
      <c r="H372" s="62">
        <v>0</v>
      </c>
      <c r="I372" s="62">
        <v>0</v>
      </c>
      <c r="J372" s="62">
        <v>0</v>
      </c>
      <c r="K372" s="62">
        <v>0</v>
      </c>
      <c r="L372" s="62">
        <v>0</v>
      </c>
      <c r="M372" s="62"/>
      <c r="N372" s="62"/>
      <c r="O372" s="62"/>
      <c r="P372" s="62"/>
    </row>
    <row r="373" spans="1:19" ht="14.25" hidden="1" x14ac:dyDescent="0.2">
      <c r="A373" s="146"/>
      <c r="B373" s="151">
        <v>6184000120</v>
      </c>
      <c r="C373" s="148"/>
      <c r="D373" s="152" t="s">
        <v>713</v>
      </c>
      <c r="E373" s="62">
        <v>0</v>
      </c>
      <c r="F373" s="62">
        <v>0</v>
      </c>
      <c r="G373" s="62">
        <v>0</v>
      </c>
      <c r="H373" s="62">
        <v>0</v>
      </c>
      <c r="I373" s="62">
        <v>0</v>
      </c>
      <c r="J373" s="62">
        <v>0</v>
      </c>
      <c r="K373" s="62">
        <v>0</v>
      </c>
      <c r="L373" s="62">
        <v>0</v>
      </c>
      <c r="M373" s="62"/>
      <c r="N373" s="62"/>
      <c r="O373" s="62"/>
      <c r="P373" s="62"/>
    </row>
    <row r="374" spans="1:19" ht="14.25" hidden="1" x14ac:dyDescent="0.2">
      <c r="A374" s="153"/>
      <c r="B374" s="151">
        <v>6184000121</v>
      </c>
      <c r="C374" s="175"/>
      <c r="D374" s="152" t="s">
        <v>114</v>
      </c>
      <c r="E374" s="150">
        <v>0</v>
      </c>
      <c r="F374" s="150">
        <v>0</v>
      </c>
      <c r="G374" s="150">
        <v>0</v>
      </c>
      <c r="H374" s="150">
        <v>0</v>
      </c>
      <c r="I374" s="150">
        <v>0</v>
      </c>
      <c r="J374" s="150">
        <v>0</v>
      </c>
      <c r="K374" s="150">
        <v>0</v>
      </c>
      <c r="L374" s="150">
        <v>0</v>
      </c>
      <c r="M374" s="150"/>
      <c r="N374" s="150"/>
      <c r="O374" s="150"/>
      <c r="P374" s="150"/>
    </row>
    <row r="375" spans="1:19" ht="14.25" hidden="1" x14ac:dyDescent="0.2">
      <c r="A375" s="153"/>
      <c r="B375" s="151">
        <v>6184000122</v>
      </c>
      <c r="C375" s="175"/>
      <c r="D375" s="152" t="s">
        <v>714</v>
      </c>
      <c r="E375" s="150">
        <v>0</v>
      </c>
      <c r="F375" s="150">
        <v>0</v>
      </c>
      <c r="G375" s="150">
        <v>0</v>
      </c>
      <c r="H375" s="150">
        <v>0</v>
      </c>
      <c r="I375" s="150">
        <v>0</v>
      </c>
      <c r="J375" s="150">
        <v>0</v>
      </c>
      <c r="K375" s="150">
        <v>0</v>
      </c>
      <c r="L375" s="150">
        <v>0</v>
      </c>
      <c r="M375" s="150"/>
      <c r="N375" s="150"/>
      <c r="O375" s="150"/>
      <c r="P375" s="150"/>
    </row>
    <row r="376" spans="1:19" ht="14.25" hidden="1" x14ac:dyDescent="0.2">
      <c r="A376" s="153"/>
      <c r="B376" s="151">
        <v>6184000123</v>
      </c>
      <c r="C376" s="175"/>
      <c r="D376" s="152" t="s">
        <v>145</v>
      </c>
      <c r="E376" s="150">
        <v>0</v>
      </c>
      <c r="F376" s="150">
        <v>0</v>
      </c>
      <c r="G376" s="150">
        <v>0</v>
      </c>
      <c r="H376" s="150">
        <v>0</v>
      </c>
      <c r="I376" s="150">
        <v>0</v>
      </c>
      <c r="J376" s="150">
        <v>0</v>
      </c>
      <c r="K376" s="150">
        <v>0</v>
      </c>
      <c r="L376" s="150">
        <v>0</v>
      </c>
      <c r="M376" s="150"/>
      <c r="N376" s="150"/>
      <c r="O376" s="150"/>
      <c r="P376" s="150"/>
    </row>
    <row r="377" spans="1:19" ht="14.25" hidden="1" x14ac:dyDescent="0.2">
      <c r="A377" s="153"/>
      <c r="B377" s="151">
        <v>6184000124</v>
      </c>
      <c r="C377" s="175"/>
      <c r="D377" s="152" t="s">
        <v>715</v>
      </c>
      <c r="E377" s="150">
        <v>0</v>
      </c>
      <c r="F377" s="150">
        <v>0</v>
      </c>
      <c r="G377" s="150">
        <v>0</v>
      </c>
      <c r="H377" s="150">
        <v>0</v>
      </c>
      <c r="I377" s="150">
        <v>0</v>
      </c>
      <c r="J377" s="150">
        <v>0</v>
      </c>
      <c r="K377" s="150">
        <v>0</v>
      </c>
      <c r="L377" s="150">
        <v>0</v>
      </c>
      <c r="M377" s="150"/>
      <c r="N377" s="150"/>
      <c r="O377" s="150"/>
      <c r="P377" s="150"/>
    </row>
    <row r="378" spans="1:19" ht="14.25" x14ac:dyDescent="0.2">
      <c r="A378" s="164" t="s">
        <v>486</v>
      </c>
      <c r="B378" s="147">
        <v>1</v>
      </c>
      <c r="C378" s="148" t="s">
        <v>201</v>
      </c>
      <c r="D378" s="146"/>
      <c r="E378" s="155">
        <f t="shared" ref="E378:L378" si="11">SUM(E350:E377)</f>
        <v>12119.820000000007</v>
      </c>
      <c r="F378" s="155">
        <f t="shared" si="11"/>
        <v>0</v>
      </c>
      <c r="G378" s="155">
        <f t="shared" si="11"/>
        <v>-12119.820000000007</v>
      </c>
      <c r="H378" s="155">
        <f t="shared" si="11"/>
        <v>12119.820000000007</v>
      </c>
      <c r="I378" s="155">
        <f t="shared" si="11"/>
        <v>-12119.820000000007</v>
      </c>
      <c r="J378" s="155">
        <f t="shared" si="11"/>
        <v>12119.820000000007</v>
      </c>
      <c r="K378" s="155">
        <f t="shared" si="11"/>
        <v>16844.919999999984</v>
      </c>
      <c r="L378" s="155">
        <f t="shared" si="11"/>
        <v>-40647.410000000003</v>
      </c>
      <c r="M378" s="155"/>
      <c r="N378" s="155"/>
      <c r="O378" s="155"/>
      <c r="P378" s="155"/>
    </row>
    <row r="379" spans="1:19" ht="14.25" x14ac:dyDescent="0.2">
      <c r="A379" s="146"/>
      <c r="B379" s="167"/>
      <c r="C379" s="148"/>
      <c r="D379" s="176"/>
      <c r="E379" s="42">
        <f t="shared" ref="E379:J379" si="12">IFERROR(+E375/E377,0)</f>
        <v>0</v>
      </c>
      <c r="F379" s="42">
        <f t="shared" si="12"/>
        <v>0</v>
      </c>
      <c r="G379" s="42">
        <f t="shared" si="12"/>
        <v>0</v>
      </c>
      <c r="H379" s="42">
        <f t="shared" si="12"/>
        <v>0</v>
      </c>
      <c r="I379" s="42">
        <f t="shared" si="12"/>
        <v>0</v>
      </c>
      <c r="J379" s="42">
        <f t="shared" si="12"/>
        <v>0</v>
      </c>
      <c r="K379" s="42"/>
      <c r="L379" s="42"/>
      <c r="M379" s="42"/>
      <c r="N379" s="42"/>
      <c r="O379" s="42"/>
      <c r="P379" s="42"/>
    </row>
    <row r="380" spans="1:19" ht="15" thickBot="1" x14ac:dyDescent="0.25">
      <c r="A380" s="146" t="s">
        <v>284</v>
      </c>
      <c r="B380" s="167"/>
      <c r="C380" s="148" t="s">
        <v>201</v>
      </c>
      <c r="D380" s="177" t="s">
        <v>716</v>
      </c>
      <c r="E380" s="178">
        <f t="shared" ref="E380:L380" si="13">+E378+E348+E293</f>
        <v>3463430.0100000002</v>
      </c>
      <c r="F380" s="178">
        <f t="shared" si="13"/>
        <v>3687036.2999999989</v>
      </c>
      <c r="G380" s="178">
        <f t="shared" si="13"/>
        <v>3669954.2200000007</v>
      </c>
      <c r="H380" s="178">
        <f t="shared" si="13"/>
        <v>3776716.8800000004</v>
      </c>
      <c r="I380" s="178">
        <f t="shared" si="13"/>
        <v>3864430.8399999985</v>
      </c>
      <c r="J380" s="178">
        <f t="shared" si="13"/>
        <v>4433310.51</v>
      </c>
      <c r="K380" s="178">
        <f t="shared" si="13"/>
        <v>4296140.5000000019</v>
      </c>
      <c r="L380" s="178">
        <f t="shared" si="13"/>
        <v>4520850.5400000019</v>
      </c>
      <c r="M380" s="178"/>
      <c r="N380" s="178"/>
      <c r="O380" s="178"/>
      <c r="P380" s="178"/>
    </row>
    <row r="381" spans="1:19" ht="15" thickTop="1" x14ac:dyDescent="0.2">
      <c r="A381" s="146"/>
      <c r="B381" s="167"/>
      <c r="C381" s="148"/>
      <c r="D381" s="153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</row>
    <row r="382" spans="1:19" ht="14.25" x14ac:dyDescent="0.2">
      <c r="A382" s="146"/>
      <c r="B382" s="167"/>
      <c r="C382" s="148" t="s">
        <v>201</v>
      </c>
      <c r="D382" s="153" t="s">
        <v>651</v>
      </c>
      <c r="E382" s="127">
        <f t="shared" ref="E382:L382" si="14">E295</f>
        <v>5329358</v>
      </c>
      <c r="F382" s="127">
        <f t="shared" si="14"/>
        <v>5922011</v>
      </c>
      <c r="G382" s="127">
        <f t="shared" si="14"/>
        <v>5922011</v>
      </c>
      <c r="H382" s="127">
        <f t="shared" si="14"/>
        <v>5922011</v>
      </c>
      <c r="I382" s="127">
        <f t="shared" si="14"/>
        <v>5922011</v>
      </c>
      <c r="J382" s="127">
        <f t="shared" si="14"/>
        <v>5922011</v>
      </c>
      <c r="K382" s="127">
        <f t="shared" si="14"/>
        <v>5922011</v>
      </c>
      <c r="L382" s="127">
        <f t="shared" si="14"/>
        <v>5922011</v>
      </c>
      <c r="M382" s="127"/>
      <c r="N382" s="127"/>
      <c r="O382" s="127"/>
      <c r="P382" s="127"/>
    </row>
    <row r="383" spans="1:19" ht="14.25" x14ac:dyDescent="0.2">
      <c r="A383" s="146"/>
      <c r="B383" s="167"/>
      <c r="C383" s="148"/>
      <c r="D383" s="179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</row>
    <row r="384" spans="1:19" ht="15" thickBot="1" x14ac:dyDescent="0.25">
      <c r="A384" s="146"/>
      <c r="B384" s="167"/>
      <c r="C384" s="148" t="s">
        <v>201</v>
      </c>
      <c r="D384" s="180" t="s">
        <v>717</v>
      </c>
      <c r="E384" s="168">
        <f t="shared" ref="E384:L384" si="15">IFERROR(+E380/E382,0)</f>
        <v>0.64987752933843068</v>
      </c>
      <c r="F384" s="168">
        <f t="shared" si="15"/>
        <v>0.62259869155933667</v>
      </c>
      <c r="G384" s="168">
        <f t="shared" si="15"/>
        <v>0.61971418492805919</v>
      </c>
      <c r="H384" s="168">
        <f t="shared" si="15"/>
        <v>0.63774229396061577</v>
      </c>
      <c r="I384" s="168">
        <f t="shared" si="15"/>
        <v>0.65255380984601319</v>
      </c>
      <c r="J384" s="168">
        <f t="shared" si="15"/>
        <v>0.74861571685699335</v>
      </c>
      <c r="K384" s="168">
        <f t="shared" si="15"/>
        <v>0.7254529753490836</v>
      </c>
      <c r="L384" s="168">
        <f t="shared" si="15"/>
        <v>0.76339786265172449</v>
      </c>
      <c r="M384" s="168"/>
      <c r="N384" s="168"/>
      <c r="O384" s="168"/>
      <c r="P384" s="168"/>
    </row>
    <row r="385" spans="1:16" ht="15" thickTop="1" x14ac:dyDescent="0.2">
      <c r="A385" s="146"/>
      <c r="B385" s="167"/>
      <c r="C385" s="148"/>
      <c r="D385" s="146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</row>
    <row r="386" spans="1:16" ht="15" x14ac:dyDescent="0.25">
      <c r="A386" s="146"/>
      <c r="B386" s="147"/>
      <c r="C386" s="157"/>
      <c r="D386" s="146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</row>
    <row r="387" spans="1:16" ht="12.75" x14ac:dyDescent="0.2">
      <c r="A387" s="153"/>
      <c r="B387" s="160"/>
      <c r="C387" s="181"/>
      <c r="D387" s="153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</row>
    <row r="388" spans="1:16" ht="12.75" x14ac:dyDescent="0.2">
      <c r="A388" s="153"/>
      <c r="B388" s="160"/>
      <c r="C388" s="181"/>
      <c r="D388" s="153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</row>
    <row r="389" spans="1:16" ht="12.75" x14ac:dyDescent="0.2">
      <c r="A389" s="153"/>
      <c r="B389" s="160"/>
      <c r="C389" s="175"/>
      <c r="D389" s="153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</row>
    <row r="390" spans="1:16" ht="12.75" x14ac:dyDescent="0.2">
      <c r="A390" s="153"/>
      <c r="B390" s="160"/>
      <c r="C390" s="175"/>
      <c r="D390" s="153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</row>
    <row r="391" spans="1:16" ht="12.75" x14ac:dyDescent="0.2">
      <c r="A391" s="153"/>
      <c r="B391" s="160"/>
      <c r="C391" s="175"/>
      <c r="D391" s="153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</row>
    <row r="392" spans="1:16" ht="12.75" x14ac:dyDescent="0.2">
      <c r="A392" s="153"/>
      <c r="B392" s="160"/>
      <c r="C392" s="175"/>
      <c r="D392" s="153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</row>
    <row r="393" spans="1:16" ht="12.75" x14ac:dyDescent="0.2">
      <c r="A393" s="153"/>
      <c r="B393" s="160"/>
      <c r="C393" s="175"/>
      <c r="D393" s="153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</row>
    <row r="394" spans="1:16" ht="12.75" x14ac:dyDescent="0.2">
      <c r="A394" s="153"/>
      <c r="B394" s="160"/>
      <c r="C394" s="175"/>
      <c r="D394" s="153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</row>
    <row r="395" spans="1:16" ht="12.75" x14ac:dyDescent="0.2">
      <c r="A395" s="153"/>
      <c r="B395" s="160"/>
      <c r="C395" s="175"/>
      <c r="D395" s="153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</row>
    <row r="396" spans="1:16" ht="12.75" x14ac:dyDescent="0.2">
      <c r="A396" s="153"/>
      <c r="B396" s="160"/>
      <c r="C396" s="175"/>
      <c r="D396" s="153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</row>
    <row r="397" spans="1:16" ht="12.75" x14ac:dyDescent="0.2">
      <c r="A397" s="153"/>
      <c r="B397" s="160"/>
      <c r="C397" s="175"/>
      <c r="D397" s="153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</row>
    <row r="398" spans="1:16" ht="12.75" x14ac:dyDescent="0.2">
      <c r="A398" s="153"/>
      <c r="B398" s="160"/>
      <c r="C398" s="175"/>
      <c r="D398" s="153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</row>
    <row r="399" spans="1:16" ht="12.75" x14ac:dyDescent="0.2">
      <c r="A399" s="153"/>
      <c r="B399" s="160"/>
      <c r="C399" s="175"/>
      <c r="D399" s="153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</row>
    <row r="400" spans="1:16" ht="12.75" x14ac:dyDescent="0.2">
      <c r="A400" s="153"/>
      <c r="B400" s="160"/>
      <c r="C400" s="175"/>
      <c r="D400" s="153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</row>
    <row r="401" spans="1:16" ht="12.75" x14ac:dyDescent="0.2">
      <c r="A401" s="153"/>
      <c r="B401" s="160"/>
      <c r="C401" s="175"/>
      <c r="D401" s="153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</row>
    <row r="402" spans="1:16" ht="12.75" x14ac:dyDescent="0.2">
      <c r="A402" s="153"/>
      <c r="B402" s="160"/>
      <c r="C402" s="175"/>
      <c r="D402" s="153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</row>
    <row r="403" spans="1:16" ht="12.75" x14ac:dyDescent="0.2">
      <c r="A403" s="153"/>
      <c r="B403" s="160"/>
      <c r="C403" s="175"/>
      <c r="D403" s="153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</row>
    <row r="404" spans="1:16" ht="12.75" x14ac:dyDescent="0.2">
      <c r="A404" s="153"/>
      <c r="B404" s="160"/>
      <c r="C404" s="175"/>
      <c r="D404" s="153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</row>
    <row r="405" spans="1:16" ht="12.75" x14ac:dyDescent="0.2">
      <c r="A405" s="153"/>
      <c r="B405" s="160"/>
      <c r="C405" s="175"/>
      <c r="D405" s="153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</row>
    <row r="406" spans="1:16" ht="12.75" x14ac:dyDescent="0.2">
      <c r="A406" s="153"/>
      <c r="B406" s="160"/>
      <c r="C406" s="175"/>
      <c r="D406" s="153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</row>
    <row r="407" spans="1:16" ht="12.75" x14ac:dyDescent="0.2">
      <c r="A407" s="153"/>
      <c r="B407" s="160"/>
      <c r="C407" s="175"/>
      <c r="D407" s="153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</row>
    <row r="408" spans="1:16" ht="12.75" x14ac:dyDescent="0.2">
      <c r="A408" s="153"/>
      <c r="B408" s="160"/>
      <c r="C408" s="175"/>
      <c r="D408" s="153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</row>
    <row r="409" spans="1:16" ht="12.75" x14ac:dyDescent="0.2">
      <c r="A409" s="153"/>
      <c r="B409" s="160"/>
      <c r="C409" s="175"/>
      <c r="D409" s="153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</row>
    <row r="410" spans="1:16" ht="12.75" x14ac:dyDescent="0.2">
      <c r="A410" s="153"/>
      <c r="B410" s="160"/>
      <c r="C410" s="175"/>
      <c r="D410" s="153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</row>
    <row r="411" spans="1:16" ht="12.75" x14ac:dyDescent="0.2">
      <c r="A411" s="153"/>
      <c r="B411" s="160"/>
      <c r="C411" s="175"/>
      <c r="D411" s="153"/>
      <c r="E411" s="182"/>
      <c r="F411" s="182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</row>
    <row r="412" spans="1:16" ht="12.75" x14ac:dyDescent="0.2">
      <c r="A412" s="153"/>
      <c r="B412" s="160"/>
      <c r="C412" s="175"/>
      <c r="D412" s="153"/>
      <c r="E412" s="182"/>
      <c r="F412" s="182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</row>
    <row r="413" spans="1:16" ht="12.75" x14ac:dyDescent="0.2">
      <c r="A413" s="153"/>
      <c r="B413" s="160"/>
      <c r="C413" s="175"/>
      <c r="D413" s="153"/>
      <c r="E413" s="182"/>
      <c r="F413" s="182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</row>
    <row r="414" spans="1:16" ht="12.75" x14ac:dyDescent="0.2">
      <c r="A414" s="153"/>
      <c r="B414" s="160"/>
      <c r="C414" s="175"/>
      <c r="D414" s="153"/>
      <c r="E414" s="182"/>
      <c r="F414" s="182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</row>
    <row r="415" spans="1:16" ht="12.75" x14ac:dyDescent="0.2">
      <c r="A415" s="153"/>
      <c r="B415" s="160"/>
      <c r="C415" s="175"/>
      <c r="D415" s="153"/>
      <c r="E415" s="182"/>
      <c r="F415" s="182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</row>
    <row r="416" spans="1:16" ht="12.75" x14ac:dyDescent="0.2">
      <c r="A416" s="153"/>
      <c r="B416" s="160"/>
      <c r="C416" s="175"/>
      <c r="D416" s="153"/>
      <c r="E416" s="182"/>
      <c r="F416" s="182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</row>
    <row r="417" spans="1:16" ht="12.75" x14ac:dyDescent="0.2">
      <c r="A417" s="153"/>
      <c r="B417" s="160"/>
      <c r="C417" s="175"/>
      <c r="D417" s="153"/>
      <c r="E417" s="182"/>
      <c r="F417" s="182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</row>
    <row r="418" spans="1:16" ht="12.75" x14ac:dyDescent="0.2">
      <c r="A418" s="153"/>
      <c r="B418" s="160"/>
      <c r="C418" s="175"/>
      <c r="D418" s="153"/>
      <c r="E418" s="182"/>
      <c r="F418" s="182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</row>
    <row r="419" spans="1:16" ht="12.75" x14ac:dyDescent="0.2">
      <c r="A419" s="153"/>
      <c r="B419" s="160"/>
      <c r="C419" s="175"/>
      <c r="D419" s="153"/>
      <c r="E419" s="182"/>
      <c r="F419" s="182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</row>
    <row r="420" spans="1:16" ht="12.75" x14ac:dyDescent="0.2">
      <c r="A420" s="153"/>
      <c r="B420" s="160"/>
      <c r="C420" s="175"/>
      <c r="D420" s="153"/>
      <c r="E420" s="182"/>
      <c r="F420" s="182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</row>
    <row r="421" spans="1:16" ht="12.75" x14ac:dyDescent="0.2">
      <c r="A421" s="153"/>
      <c r="B421" s="160"/>
      <c r="C421" s="175"/>
      <c r="D421" s="153"/>
      <c r="E421" s="182"/>
      <c r="F421" s="182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</row>
    <row r="422" spans="1:16" ht="12.75" x14ac:dyDescent="0.2">
      <c r="A422" s="153"/>
      <c r="B422" s="160"/>
      <c r="C422" s="175"/>
      <c r="D422" s="153"/>
      <c r="E422" s="182"/>
      <c r="F422" s="182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</row>
    <row r="423" spans="1:16" ht="12.75" x14ac:dyDescent="0.2">
      <c r="A423" s="153"/>
      <c r="B423" s="160"/>
      <c r="C423" s="175"/>
      <c r="D423" s="153"/>
      <c r="E423" s="182"/>
      <c r="F423" s="182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</row>
    <row r="424" spans="1:16" ht="12.75" x14ac:dyDescent="0.2">
      <c r="A424" s="153"/>
      <c r="B424" s="160"/>
      <c r="C424" s="175"/>
      <c r="D424" s="153"/>
      <c r="E424" s="182"/>
      <c r="F424" s="182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</row>
    <row r="425" spans="1:16" ht="12.75" x14ac:dyDescent="0.2">
      <c r="A425" s="153"/>
      <c r="B425" s="160"/>
      <c r="C425" s="175"/>
      <c r="D425" s="153"/>
      <c r="E425" s="182"/>
      <c r="F425" s="182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</row>
    <row r="426" spans="1:16" ht="12.75" x14ac:dyDescent="0.2">
      <c r="A426" s="153"/>
      <c r="B426" s="160"/>
      <c r="C426" s="175"/>
      <c r="D426" s="153"/>
      <c r="E426" s="182"/>
      <c r="F426" s="182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</row>
    <row r="427" spans="1:16" ht="12.75" x14ac:dyDescent="0.2">
      <c r="A427" s="153"/>
      <c r="B427" s="160"/>
      <c r="C427" s="175"/>
      <c r="D427" s="153"/>
      <c r="E427" s="182"/>
      <c r="F427" s="182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</row>
    <row r="428" spans="1:16" ht="12.75" x14ac:dyDescent="0.2">
      <c r="A428" s="153"/>
      <c r="B428" s="160"/>
      <c r="C428" s="175"/>
      <c r="D428" s="153"/>
      <c r="E428" s="182"/>
      <c r="F428" s="182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</row>
    <row r="429" spans="1:16" ht="12.75" x14ac:dyDescent="0.2">
      <c r="A429" s="153"/>
      <c r="B429" s="160"/>
      <c r="C429" s="175"/>
      <c r="D429" s="153"/>
      <c r="E429" s="182"/>
      <c r="F429" s="182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</row>
    <row r="430" spans="1:16" ht="12.75" x14ac:dyDescent="0.2">
      <c r="A430" s="153"/>
      <c r="B430" s="160"/>
      <c r="C430" s="175"/>
      <c r="D430" s="153"/>
      <c r="E430" s="182"/>
      <c r="F430" s="182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</row>
    <row r="431" spans="1:16" ht="12.75" x14ac:dyDescent="0.2">
      <c r="A431" s="153"/>
      <c r="B431" s="160"/>
      <c r="C431" s="175"/>
      <c r="D431" s="153"/>
      <c r="E431" s="182"/>
      <c r="F431" s="182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</row>
    <row r="432" spans="1:16" ht="12.75" x14ac:dyDescent="0.2">
      <c r="A432" s="153"/>
      <c r="B432" s="160"/>
      <c r="C432" s="175"/>
      <c r="D432" s="153"/>
      <c r="E432" s="182"/>
      <c r="F432" s="182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</row>
    <row r="433" spans="1:16" ht="12.75" x14ac:dyDescent="0.2">
      <c r="A433" s="153"/>
      <c r="B433" s="160"/>
      <c r="C433" s="175"/>
      <c r="D433" s="153"/>
      <c r="E433" s="182"/>
      <c r="F433" s="182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</row>
    <row r="434" spans="1:16" ht="12.75" x14ac:dyDescent="0.2">
      <c r="A434" s="153"/>
      <c r="B434" s="160"/>
      <c r="C434" s="175"/>
      <c r="D434" s="153"/>
      <c r="E434" s="182"/>
      <c r="F434" s="182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</row>
    <row r="435" spans="1:16" ht="12.75" x14ac:dyDescent="0.2">
      <c r="A435" s="153"/>
      <c r="B435" s="160"/>
      <c r="C435" s="175"/>
      <c r="D435" s="153"/>
      <c r="E435" s="182"/>
      <c r="F435" s="182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</row>
    <row r="436" spans="1:16" ht="12.75" x14ac:dyDescent="0.2">
      <c r="A436" s="153"/>
      <c r="B436" s="160"/>
      <c r="C436" s="175"/>
      <c r="D436" s="153"/>
      <c r="E436" s="182"/>
      <c r="F436" s="182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</row>
    <row r="437" spans="1:16" ht="12.75" x14ac:dyDescent="0.2">
      <c r="A437" s="153"/>
      <c r="B437" s="160"/>
      <c r="C437" s="175"/>
      <c r="D437" s="153"/>
      <c r="E437" s="182"/>
      <c r="F437" s="182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</row>
    <row r="438" spans="1:16" ht="12.75" x14ac:dyDescent="0.2">
      <c r="A438" s="153"/>
      <c r="B438" s="160"/>
      <c r="C438" s="175"/>
      <c r="D438" s="153"/>
      <c r="E438" s="182"/>
      <c r="F438" s="182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</row>
    <row r="439" spans="1:16" ht="12.75" x14ac:dyDescent="0.2">
      <c r="A439" s="153"/>
      <c r="B439" s="160"/>
      <c r="C439" s="175"/>
      <c r="D439" s="153"/>
      <c r="E439" s="182"/>
      <c r="F439" s="182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</row>
    <row r="440" spans="1:16" ht="12.75" x14ac:dyDescent="0.2">
      <c r="A440" s="153"/>
      <c r="B440" s="160"/>
      <c r="C440" s="175"/>
      <c r="D440" s="153"/>
      <c r="E440" s="182"/>
      <c r="F440" s="182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</row>
    <row r="441" spans="1:16" ht="12.75" x14ac:dyDescent="0.2">
      <c r="A441" s="153"/>
      <c r="B441" s="160"/>
      <c r="C441" s="175"/>
      <c r="D441" s="153"/>
      <c r="E441" s="182"/>
      <c r="F441" s="182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</row>
    <row r="442" spans="1:16" ht="12.75" x14ac:dyDescent="0.2">
      <c r="A442" s="153"/>
      <c r="B442" s="160"/>
      <c r="C442" s="175"/>
      <c r="D442" s="153"/>
      <c r="E442" s="182"/>
      <c r="F442" s="182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</row>
    <row r="443" spans="1:16" ht="12.75" x14ac:dyDescent="0.2">
      <c r="A443" s="153"/>
      <c r="B443" s="160"/>
      <c r="C443" s="175"/>
      <c r="D443" s="153"/>
      <c r="E443" s="182"/>
      <c r="F443" s="182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</row>
    <row r="444" spans="1:16" ht="12.75" x14ac:dyDescent="0.2">
      <c r="A444" s="153"/>
      <c r="B444" s="160"/>
      <c r="C444" s="175"/>
      <c r="D444" s="153"/>
      <c r="E444" s="182"/>
      <c r="F444" s="182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</row>
    <row r="445" spans="1:16" ht="12.75" x14ac:dyDescent="0.2">
      <c r="A445" s="153"/>
      <c r="B445" s="160"/>
      <c r="C445" s="175"/>
      <c r="D445" s="153"/>
      <c r="E445" s="182"/>
      <c r="F445" s="182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</row>
    <row r="446" spans="1:16" ht="12.75" x14ac:dyDescent="0.2">
      <c r="A446" s="153"/>
      <c r="B446" s="160"/>
      <c r="C446" s="175"/>
      <c r="D446" s="153"/>
      <c r="E446" s="182"/>
      <c r="F446" s="182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</row>
    <row r="447" spans="1:16" ht="12.75" x14ac:dyDescent="0.2">
      <c r="A447" s="153"/>
      <c r="B447" s="160"/>
      <c r="C447" s="175"/>
      <c r="D447" s="153"/>
      <c r="E447" s="182"/>
      <c r="F447" s="182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</row>
    <row r="448" spans="1:16" ht="12.75" x14ac:dyDescent="0.2">
      <c r="A448" s="153"/>
      <c r="B448" s="160"/>
      <c r="C448" s="175"/>
      <c r="D448" s="153"/>
      <c r="E448" s="182"/>
      <c r="F448" s="182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</row>
    <row r="449" spans="1:16" ht="12.75" x14ac:dyDescent="0.2">
      <c r="A449" s="153"/>
      <c r="B449" s="160"/>
      <c r="C449" s="175"/>
      <c r="D449" s="153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</row>
    <row r="450" spans="1:16" ht="12.75" x14ac:dyDescent="0.2">
      <c r="A450" s="153"/>
      <c r="B450" s="160"/>
      <c r="C450" s="175"/>
      <c r="D450" s="153"/>
      <c r="E450" s="182"/>
      <c r="F450" s="182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</row>
    <row r="451" spans="1:16" ht="12.75" x14ac:dyDescent="0.2">
      <c r="A451" s="153"/>
      <c r="B451" s="160"/>
      <c r="C451" s="175"/>
      <c r="D451" s="153"/>
      <c r="E451" s="182"/>
      <c r="F451" s="182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</row>
    <row r="452" spans="1:16" ht="12.75" x14ac:dyDescent="0.2">
      <c r="A452" s="153"/>
      <c r="B452" s="160"/>
      <c r="C452" s="175"/>
      <c r="D452" s="153"/>
      <c r="E452" s="182"/>
      <c r="F452" s="182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</row>
    <row r="453" spans="1:16" ht="12.75" x14ac:dyDescent="0.2">
      <c r="A453" s="153"/>
      <c r="B453" s="160"/>
      <c r="C453" s="175"/>
      <c r="D453" s="153"/>
      <c r="E453" s="182"/>
      <c r="F453" s="182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</row>
    <row r="454" spans="1:16" ht="12.75" x14ac:dyDescent="0.2">
      <c r="A454" s="153"/>
      <c r="B454" s="160"/>
      <c r="C454" s="175"/>
      <c r="D454" s="153"/>
      <c r="E454" s="182"/>
      <c r="F454" s="182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</row>
    <row r="455" spans="1:16" ht="12.75" x14ac:dyDescent="0.2">
      <c r="A455" s="153"/>
      <c r="B455" s="160"/>
      <c r="C455" s="175"/>
      <c r="D455" s="153"/>
      <c r="E455" s="182"/>
      <c r="F455" s="182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</row>
    <row r="456" spans="1:16" ht="12.75" x14ac:dyDescent="0.2">
      <c r="A456" s="153"/>
      <c r="B456" s="160"/>
      <c r="C456" s="175"/>
      <c r="D456" s="153"/>
      <c r="E456" s="182"/>
      <c r="F456" s="182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</row>
    <row r="457" spans="1:16" ht="12.75" x14ac:dyDescent="0.2">
      <c r="A457" s="153"/>
      <c r="B457" s="160"/>
      <c r="C457" s="175"/>
      <c r="D457" s="153"/>
      <c r="E457" s="182"/>
      <c r="F457" s="182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</row>
    <row r="458" spans="1:16" ht="12.75" x14ac:dyDescent="0.2">
      <c r="A458" s="153"/>
      <c r="B458" s="160"/>
      <c r="C458" s="175"/>
      <c r="D458" s="153"/>
      <c r="E458" s="182"/>
      <c r="F458" s="182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</row>
    <row r="459" spans="1:16" ht="12.75" x14ac:dyDescent="0.2">
      <c r="A459" s="153"/>
      <c r="B459" s="160"/>
      <c r="C459" s="175"/>
      <c r="D459" s="153"/>
      <c r="E459" s="182"/>
      <c r="F459" s="182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</row>
    <row r="460" spans="1:16" ht="12.75" x14ac:dyDescent="0.2">
      <c r="A460" s="153"/>
      <c r="B460" s="160"/>
      <c r="C460" s="175"/>
      <c r="D460" s="153"/>
      <c r="E460" s="182"/>
      <c r="F460" s="182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</row>
    <row r="461" spans="1:16" ht="12.75" x14ac:dyDescent="0.2">
      <c r="A461" s="153"/>
      <c r="B461" s="160"/>
      <c r="C461" s="175"/>
      <c r="D461" s="153"/>
      <c r="E461" s="182"/>
      <c r="F461" s="182"/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</row>
    <row r="462" spans="1:16" ht="12.75" x14ac:dyDescent="0.2">
      <c r="A462" s="153"/>
      <c r="B462" s="160"/>
      <c r="C462" s="175"/>
      <c r="D462" s="153"/>
      <c r="E462" s="182"/>
      <c r="F462" s="182"/>
      <c r="G462" s="182"/>
      <c r="H462" s="182"/>
      <c r="I462" s="182"/>
      <c r="J462" s="182"/>
      <c r="K462" s="182"/>
      <c r="L462" s="182"/>
      <c r="M462" s="182"/>
      <c r="N462" s="182"/>
      <c r="O462" s="182"/>
      <c r="P462" s="182"/>
    </row>
    <row r="463" spans="1:16" ht="12.75" x14ac:dyDescent="0.2">
      <c r="A463" s="153"/>
      <c r="B463" s="160"/>
      <c r="C463" s="175"/>
      <c r="D463" s="153"/>
      <c r="E463" s="182"/>
      <c r="F463" s="182"/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</row>
    <row r="464" spans="1:16" ht="12.75" x14ac:dyDescent="0.2">
      <c r="A464" s="153"/>
      <c r="B464" s="160"/>
      <c r="C464" s="175"/>
      <c r="D464" s="153"/>
      <c r="E464" s="182"/>
      <c r="F464" s="182"/>
      <c r="G464" s="182"/>
      <c r="H464" s="182"/>
      <c r="I464" s="182"/>
      <c r="J464" s="182"/>
      <c r="K464" s="182"/>
      <c r="L464" s="182"/>
      <c r="M464" s="182"/>
      <c r="N464" s="182"/>
      <c r="O464" s="182"/>
      <c r="P464" s="182"/>
    </row>
    <row r="465" spans="1:16" ht="12.75" x14ac:dyDescent="0.2">
      <c r="A465" s="153"/>
      <c r="B465" s="160"/>
      <c r="C465" s="175"/>
      <c r="D465" s="153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</row>
    <row r="466" spans="1:16" ht="12.75" x14ac:dyDescent="0.2">
      <c r="A466" s="153"/>
      <c r="B466" s="160"/>
      <c r="C466" s="175"/>
      <c r="D466" s="153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</row>
    <row r="467" spans="1:16" ht="12.75" x14ac:dyDescent="0.2">
      <c r="A467" s="153"/>
      <c r="B467" s="160"/>
      <c r="C467" s="175"/>
      <c r="D467" s="153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</row>
    <row r="468" spans="1:16" ht="12.75" x14ac:dyDescent="0.2">
      <c r="A468" s="153"/>
      <c r="B468" s="160"/>
      <c r="C468" s="175"/>
      <c r="D468" s="153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</row>
    <row r="469" spans="1:16" ht="12.75" x14ac:dyDescent="0.2">
      <c r="A469" s="153"/>
      <c r="B469" s="160"/>
      <c r="C469" s="175"/>
      <c r="D469" s="153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</row>
    <row r="470" spans="1:16" ht="12.75" x14ac:dyDescent="0.2">
      <c r="A470" s="153"/>
      <c r="B470" s="160"/>
      <c r="C470" s="175"/>
      <c r="D470" s="153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</row>
    <row r="471" spans="1:16" ht="12.75" x14ac:dyDescent="0.2">
      <c r="A471" s="153"/>
      <c r="B471" s="160"/>
      <c r="C471" s="175"/>
      <c r="D471" s="153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</row>
    <row r="472" spans="1:16" ht="12.75" x14ac:dyDescent="0.2">
      <c r="A472" s="153"/>
      <c r="B472" s="160"/>
      <c r="C472" s="175"/>
      <c r="D472" s="153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</row>
    <row r="473" spans="1:16" ht="12.75" x14ac:dyDescent="0.2">
      <c r="A473" s="153"/>
      <c r="B473" s="160"/>
      <c r="C473" s="175"/>
      <c r="D473" s="153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</row>
    <row r="474" spans="1:16" ht="12.75" x14ac:dyDescent="0.2">
      <c r="A474" s="153"/>
      <c r="B474" s="160"/>
      <c r="C474" s="175"/>
      <c r="D474" s="153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</row>
    <row r="475" spans="1:16" ht="12.75" x14ac:dyDescent="0.2">
      <c r="A475" s="153"/>
      <c r="B475" s="160"/>
      <c r="C475" s="175"/>
      <c r="D475" s="153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</row>
    <row r="476" spans="1:16" ht="12.75" x14ac:dyDescent="0.2">
      <c r="A476" s="153"/>
      <c r="B476" s="160"/>
      <c r="C476" s="175"/>
      <c r="D476" s="153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</row>
    <row r="477" spans="1:16" ht="12.75" x14ac:dyDescent="0.2">
      <c r="A477" s="153"/>
      <c r="B477" s="160"/>
      <c r="C477" s="175"/>
      <c r="D477" s="153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</row>
    <row r="478" spans="1:16" ht="12.75" x14ac:dyDescent="0.2">
      <c r="A478" s="153"/>
      <c r="B478" s="160"/>
      <c r="C478" s="175"/>
      <c r="D478" s="153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</row>
    <row r="479" spans="1:16" ht="12.75" x14ac:dyDescent="0.2">
      <c r="A479" s="153"/>
      <c r="B479" s="160"/>
      <c r="C479" s="175"/>
      <c r="D479" s="153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</row>
    <row r="480" spans="1:16" ht="12.75" x14ac:dyDescent="0.2">
      <c r="A480" s="153"/>
      <c r="B480" s="160"/>
      <c r="C480" s="175"/>
      <c r="D480" s="153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</row>
    <row r="481" spans="1:16" ht="12.75" x14ac:dyDescent="0.2">
      <c r="A481" s="153"/>
      <c r="B481" s="160"/>
      <c r="C481" s="175"/>
      <c r="D481" s="153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</row>
    <row r="482" spans="1:16" ht="12.75" x14ac:dyDescent="0.2">
      <c r="A482" s="153"/>
      <c r="B482" s="160"/>
      <c r="C482" s="175"/>
      <c r="D482" s="153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</row>
    <row r="483" spans="1:16" ht="12.75" x14ac:dyDescent="0.2">
      <c r="A483" s="153"/>
      <c r="B483" s="160"/>
      <c r="C483" s="175"/>
      <c r="D483" s="153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</row>
    <row r="484" spans="1:16" ht="12.75" x14ac:dyDescent="0.2">
      <c r="A484" s="153"/>
      <c r="B484" s="160"/>
      <c r="C484" s="175"/>
      <c r="D484" s="153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</row>
    <row r="485" spans="1:16" ht="12.75" x14ac:dyDescent="0.2">
      <c r="A485" s="153"/>
      <c r="B485" s="160"/>
      <c r="C485" s="175"/>
      <c r="D485" s="153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</row>
    <row r="486" spans="1:16" ht="12.75" x14ac:dyDescent="0.2">
      <c r="A486" s="153"/>
      <c r="B486" s="160"/>
      <c r="C486" s="175"/>
      <c r="D486" s="153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</row>
    <row r="487" spans="1:16" ht="12.75" x14ac:dyDescent="0.2">
      <c r="A487" s="153"/>
      <c r="B487" s="160"/>
      <c r="C487" s="175"/>
      <c r="D487" s="153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</row>
    <row r="488" spans="1:16" ht="12.75" x14ac:dyDescent="0.2">
      <c r="A488" s="153"/>
      <c r="B488" s="160"/>
      <c r="C488" s="175"/>
      <c r="D488" s="153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</row>
    <row r="489" spans="1:16" ht="12.75" x14ac:dyDescent="0.2">
      <c r="A489" s="153"/>
      <c r="B489" s="160"/>
      <c r="C489" s="175"/>
      <c r="D489" s="153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</row>
    <row r="490" spans="1:16" ht="12.75" x14ac:dyDescent="0.2">
      <c r="A490" s="153"/>
      <c r="B490" s="160"/>
      <c r="C490" s="175"/>
      <c r="D490" s="153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</row>
    <row r="491" spans="1:16" ht="12.75" x14ac:dyDescent="0.2">
      <c r="A491" s="153"/>
      <c r="B491" s="160"/>
      <c r="C491" s="175"/>
      <c r="D491" s="153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</row>
    <row r="492" spans="1:16" ht="12.75" x14ac:dyDescent="0.2">
      <c r="A492" s="153"/>
      <c r="B492" s="160"/>
      <c r="C492" s="175"/>
      <c r="D492" s="153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</row>
    <row r="493" spans="1:16" ht="12.75" x14ac:dyDescent="0.2">
      <c r="A493" s="153"/>
      <c r="B493" s="160"/>
      <c r="C493" s="175"/>
      <c r="D493" s="153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</row>
    <row r="494" spans="1:16" ht="12.75" x14ac:dyDescent="0.2">
      <c r="A494" s="153"/>
      <c r="B494" s="160"/>
      <c r="C494" s="175"/>
      <c r="D494" s="153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</row>
    <row r="495" spans="1:16" ht="12.75" x14ac:dyDescent="0.2">
      <c r="A495" s="153"/>
      <c r="B495" s="160"/>
      <c r="C495" s="175"/>
      <c r="D495" s="153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</row>
    <row r="496" spans="1:16" ht="12.75" x14ac:dyDescent="0.2">
      <c r="A496" s="153"/>
      <c r="B496" s="160"/>
      <c r="C496" s="175"/>
      <c r="D496" s="153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</row>
    <row r="497" spans="1:16" ht="12.75" x14ac:dyDescent="0.2">
      <c r="A497" s="153"/>
      <c r="B497" s="160"/>
      <c r="C497" s="175"/>
      <c r="D497" s="153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</row>
    <row r="498" spans="1:16" ht="12.75" x14ac:dyDescent="0.2">
      <c r="A498" s="153"/>
      <c r="B498" s="160"/>
      <c r="C498" s="175"/>
      <c r="D498" s="153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</row>
    <row r="499" spans="1:16" ht="12.75" x14ac:dyDescent="0.2">
      <c r="A499" s="153"/>
      <c r="B499" s="160"/>
      <c r="C499" s="175"/>
      <c r="D499" s="153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</row>
    <row r="500" spans="1:16" ht="12.75" x14ac:dyDescent="0.2">
      <c r="A500" s="153"/>
      <c r="B500" s="160"/>
      <c r="C500" s="175"/>
      <c r="D500" s="153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</row>
    <row r="501" spans="1:16" ht="12.75" x14ac:dyDescent="0.2">
      <c r="A501" s="153"/>
      <c r="B501" s="160"/>
      <c r="C501" s="175"/>
      <c r="D501" s="153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</row>
    <row r="502" spans="1:16" ht="12.75" x14ac:dyDescent="0.2">
      <c r="A502" s="153"/>
      <c r="B502" s="160"/>
      <c r="C502" s="175"/>
      <c r="D502" s="153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</row>
    <row r="503" spans="1:16" ht="12.75" x14ac:dyDescent="0.2">
      <c r="A503" s="153"/>
      <c r="B503" s="160"/>
      <c r="C503" s="175"/>
      <c r="D503" s="153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</row>
    <row r="504" spans="1:16" ht="12.75" x14ac:dyDescent="0.2">
      <c r="A504" s="153"/>
      <c r="B504" s="160"/>
      <c r="C504" s="175"/>
      <c r="D504" s="153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</row>
    <row r="505" spans="1:16" ht="12.75" x14ac:dyDescent="0.2">
      <c r="A505" s="153"/>
      <c r="B505" s="160"/>
      <c r="C505" s="175"/>
      <c r="D505" s="153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</row>
    <row r="506" spans="1:16" ht="12.75" x14ac:dyDescent="0.2">
      <c r="A506" s="153"/>
      <c r="B506" s="160"/>
      <c r="C506" s="175"/>
      <c r="D506" s="153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</row>
    <row r="507" spans="1:16" ht="12.75" x14ac:dyDescent="0.2">
      <c r="A507" s="153"/>
      <c r="B507" s="160"/>
      <c r="C507" s="175"/>
      <c r="D507" s="153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</row>
    <row r="508" spans="1:16" ht="12.75" x14ac:dyDescent="0.2">
      <c r="A508" s="153"/>
      <c r="B508" s="160"/>
      <c r="C508" s="175"/>
      <c r="D508" s="153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</row>
    <row r="509" spans="1:16" ht="12.75" x14ac:dyDescent="0.2">
      <c r="A509" s="153"/>
      <c r="B509" s="160"/>
      <c r="C509" s="175"/>
      <c r="D509" s="153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</row>
    <row r="510" spans="1:16" ht="12.75" x14ac:dyDescent="0.2">
      <c r="A510" s="153"/>
      <c r="B510" s="160"/>
      <c r="C510" s="175"/>
      <c r="D510" s="153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</row>
    <row r="511" spans="1:16" ht="12.75" x14ac:dyDescent="0.2">
      <c r="A511" s="153"/>
      <c r="B511" s="160"/>
      <c r="C511" s="175"/>
      <c r="D511" s="153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</row>
    <row r="512" spans="1:16" ht="12.75" x14ac:dyDescent="0.2">
      <c r="A512" s="153"/>
      <c r="B512" s="160"/>
      <c r="C512" s="175"/>
      <c r="D512" s="153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</row>
    <row r="513" spans="1:16" ht="12.75" x14ac:dyDescent="0.2">
      <c r="A513" s="153"/>
      <c r="B513" s="160"/>
      <c r="C513" s="175"/>
      <c r="D513" s="153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</row>
    <row r="514" spans="1:16" ht="12.75" x14ac:dyDescent="0.2">
      <c r="A514" s="153"/>
      <c r="B514" s="160"/>
      <c r="C514" s="175"/>
      <c r="D514" s="153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</row>
    <row r="515" spans="1:16" ht="12.75" x14ac:dyDescent="0.2">
      <c r="A515" s="153"/>
      <c r="B515" s="160"/>
      <c r="C515" s="175"/>
      <c r="D515" s="153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</row>
    <row r="516" spans="1:16" ht="12.75" x14ac:dyDescent="0.2">
      <c r="A516" s="153"/>
      <c r="B516" s="160"/>
      <c r="C516" s="175"/>
      <c r="D516" s="153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</row>
    <row r="517" spans="1:16" ht="12.75" x14ac:dyDescent="0.2">
      <c r="A517" s="153"/>
      <c r="B517" s="160"/>
      <c r="C517" s="175"/>
      <c r="D517" s="153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</row>
    <row r="518" spans="1:16" ht="12.75" x14ac:dyDescent="0.2">
      <c r="A518" s="153"/>
      <c r="B518" s="160"/>
      <c r="C518" s="175"/>
      <c r="D518" s="153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</row>
    <row r="519" spans="1:16" ht="12.75" x14ac:dyDescent="0.2">
      <c r="A519" s="153"/>
      <c r="B519" s="160"/>
      <c r="C519" s="175"/>
      <c r="D519" s="153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</row>
    <row r="520" spans="1:16" ht="12.75" x14ac:dyDescent="0.2">
      <c r="A520" s="153"/>
      <c r="B520" s="160"/>
      <c r="C520" s="175"/>
      <c r="D520" s="153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</row>
    <row r="521" spans="1:16" ht="12.75" x14ac:dyDescent="0.2">
      <c r="A521" s="153"/>
      <c r="B521" s="160"/>
      <c r="C521" s="175"/>
      <c r="D521" s="153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</row>
    <row r="522" spans="1:16" ht="12.75" x14ac:dyDescent="0.2">
      <c r="A522" s="153"/>
      <c r="B522" s="160"/>
      <c r="C522" s="175"/>
      <c r="D522" s="153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</row>
    <row r="523" spans="1:16" ht="12.75" x14ac:dyDescent="0.2">
      <c r="A523" s="153"/>
      <c r="B523" s="160"/>
      <c r="C523" s="175"/>
      <c r="D523" s="153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</row>
    <row r="524" spans="1:16" ht="12.75" x14ac:dyDescent="0.2">
      <c r="A524" s="153"/>
      <c r="B524" s="160"/>
      <c r="C524" s="175"/>
      <c r="D524" s="153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</row>
    <row r="525" spans="1:16" ht="12.75" x14ac:dyDescent="0.2">
      <c r="A525" s="153"/>
      <c r="B525" s="160"/>
      <c r="C525" s="175"/>
      <c r="D525" s="153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</row>
    <row r="526" spans="1:16" ht="12.75" x14ac:dyDescent="0.2">
      <c r="A526" s="153"/>
      <c r="B526" s="160"/>
      <c r="C526" s="175"/>
      <c r="D526" s="153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</row>
    <row r="527" spans="1:16" ht="12.75" x14ac:dyDescent="0.2">
      <c r="A527" s="153"/>
      <c r="B527" s="160"/>
      <c r="C527" s="175"/>
      <c r="D527" s="153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</row>
    <row r="528" spans="1:16" ht="12.75" x14ac:dyDescent="0.2">
      <c r="A528" s="153"/>
      <c r="B528" s="160"/>
      <c r="C528" s="175"/>
      <c r="D528" s="153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</row>
    <row r="529" spans="1:16" ht="12.75" x14ac:dyDescent="0.2">
      <c r="A529" s="153"/>
      <c r="B529" s="160"/>
      <c r="C529" s="175"/>
      <c r="D529" s="153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</row>
    <row r="530" spans="1:16" ht="12.75" x14ac:dyDescent="0.2">
      <c r="A530" s="153"/>
      <c r="B530" s="160"/>
      <c r="C530" s="175"/>
      <c r="D530" s="153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</row>
    <row r="531" spans="1:16" ht="12.75" x14ac:dyDescent="0.2">
      <c r="A531" s="153"/>
      <c r="B531" s="160"/>
      <c r="C531" s="175"/>
      <c r="D531" s="153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</row>
    <row r="532" spans="1:16" ht="12.75" x14ac:dyDescent="0.2">
      <c r="A532" s="153"/>
      <c r="B532" s="160"/>
      <c r="C532" s="175"/>
      <c r="D532" s="153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</row>
    <row r="533" spans="1:16" ht="12.75" x14ac:dyDescent="0.2">
      <c r="A533" s="153"/>
      <c r="B533" s="160"/>
      <c r="C533" s="175"/>
      <c r="D533" s="153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</row>
    <row r="534" spans="1:16" ht="12.75" x14ac:dyDescent="0.2">
      <c r="A534" s="153"/>
      <c r="B534" s="160"/>
      <c r="C534" s="175"/>
      <c r="D534" s="153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</row>
    <row r="535" spans="1:16" ht="12.75" x14ac:dyDescent="0.2">
      <c r="A535" s="153"/>
      <c r="B535" s="160"/>
      <c r="C535" s="175"/>
      <c r="D535" s="153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</row>
    <row r="536" spans="1:16" ht="12.75" x14ac:dyDescent="0.2">
      <c r="A536" s="153"/>
      <c r="B536" s="160"/>
      <c r="C536" s="175"/>
      <c r="D536" s="153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</row>
    <row r="537" spans="1:16" ht="12.75" x14ac:dyDescent="0.2">
      <c r="A537" s="153"/>
      <c r="B537" s="160"/>
      <c r="C537" s="175"/>
      <c r="D537" s="153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</row>
    <row r="538" spans="1:16" ht="12.75" x14ac:dyDescent="0.2">
      <c r="A538" s="153"/>
      <c r="B538" s="160"/>
      <c r="C538" s="175"/>
      <c r="D538" s="153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</row>
    <row r="539" spans="1:16" ht="12.75" x14ac:dyDescent="0.2">
      <c r="A539" s="153"/>
      <c r="B539" s="160"/>
      <c r="C539" s="175"/>
      <c r="D539" s="153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</row>
    <row r="540" spans="1:16" ht="12.75" x14ac:dyDescent="0.2">
      <c r="A540" s="153"/>
      <c r="B540" s="160"/>
      <c r="C540" s="175"/>
      <c r="D540" s="153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</row>
    <row r="541" spans="1:16" ht="12.75" x14ac:dyDescent="0.2">
      <c r="A541" s="153"/>
      <c r="B541" s="160"/>
      <c r="C541" s="175"/>
      <c r="D541" s="153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</row>
    <row r="542" spans="1:16" ht="12.75" x14ac:dyDescent="0.2">
      <c r="A542" s="153"/>
      <c r="B542" s="160"/>
      <c r="C542" s="175"/>
      <c r="D542" s="153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</row>
    <row r="543" spans="1:16" ht="12.75" x14ac:dyDescent="0.2">
      <c r="A543" s="153"/>
      <c r="B543" s="160"/>
      <c r="C543" s="175"/>
      <c r="D543" s="153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</row>
    <row r="544" spans="1:16" ht="12.75" x14ac:dyDescent="0.2">
      <c r="A544" s="153"/>
      <c r="B544" s="160"/>
      <c r="C544" s="175"/>
      <c r="D544" s="153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</row>
    <row r="545" spans="1:16" ht="12.75" x14ac:dyDescent="0.2">
      <c r="A545" s="153"/>
      <c r="B545" s="160"/>
      <c r="C545" s="175"/>
      <c r="D545" s="153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</row>
    <row r="546" spans="1:16" ht="12.75" x14ac:dyDescent="0.2">
      <c r="A546" s="153"/>
      <c r="B546" s="160"/>
      <c r="C546" s="175"/>
      <c r="D546" s="153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</row>
    <row r="547" spans="1:16" ht="12.75" x14ac:dyDescent="0.2">
      <c r="A547" s="153"/>
      <c r="B547" s="160"/>
      <c r="C547" s="175"/>
      <c r="D547" s="153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</row>
    <row r="548" spans="1:16" ht="12.75" x14ac:dyDescent="0.2">
      <c r="A548" s="153"/>
      <c r="B548" s="160"/>
      <c r="C548" s="175"/>
      <c r="D548" s="153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</row>
    <row r="549" spans="1:16" ht="12.75" x14ac:dyDescent="0.2">
      <c r="A549" s="153"/>
      <c r="B549" s="160"/>
      <c r="C549" s="175"/>
      <c r="D549" s="153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</row>
    <row r="550" spans="1:16" ht="12.75" x14ac:dyDescent="0.2">
      <c r="A550" s="153"/>
      <c r="B550" s="160"/>
      <c r="C550" s="175"/>
      <c r="D550" s="153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</row>
    <row r="551" spans="1:16" ht="12.75" x14ac:dyDescent="0.2">
      <c r="A551" s="153"/>
      <c r="B551" s="160"/>
      <c r="C551" s="175"/>
      <c r="D551" s="153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</row>
    <row r="552" spans="1:16" ht="12.75" x14ac:dyDescent="0.2">
      <c r="A552" s="153"/>
      <c r="B552" s="160"/>
      <c r="C552" s="175"/>
      <c r="D552" s="153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</row>
    <row r="553" spans="1:16" ht="12.75" x14ac:dyDescent="0.2">
      <c r="A553" s="153"/>
      <c r="B553" s="160"/>
      <c r="C553" s="175"/>
      <c r="D553" s="153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</row>
    <row r="554" spans="1:16" ht="12.75" x14ac:dyDescent="0.2">
      <c r="A554" s="153"/>
      <c r="B554" s="160"/>
      <c r="C554" s="175"/>
      <c r="D554" s="153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</row>
    <row r="555" spans="1:16" ht="12.75" x14ac:dyDescent="0.2">
      <c r="A555" s="153"/>
      <c r="B555" s="160"/>
      <c r="C555" s="175"/>
      <c r="D555" s="153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</row>
    <row r="556" spans="1:16" ht="12.75" x14ac:dyDescent="0.2">
      <c r="A556" s="153"/>
      <c r="B556" s="160"/>
      <c r="C556" s="175"/>
      <c r="D556" s="153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</row>
    <row r="557" spans="1:16" ht="12.75" x14ac:dyDescent="0.2">
      <c r="A557" s="153"/>
      <c r="B557" s="160"/>
      <c r="C557" s="175"/>
      <c r="D557" s="153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</row>
    <row r="558" spans="1:16" ht="12.75" x14ac:dyDescent="0.2">
      <c r="A558" s="153"/>
      <c r="B558" s="160"/>
      <c r="C558" s="175"/>
      <c r="D558" s="153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</row>
    <row r="559" spans="1:16" ht="12.75" x14ac:dyDescent="0.2">
      <c r="A559" s="153"/>
      <c r="B559" s="160"/>
      <c r="C559" s="175"/>
      <c r="D559" s="153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</row>
    <row r="560" spans="1:16" ht="12.75" x14ac:dyDescent="0.2">
      <c r="A560" s="153"/>
      <c r="B560" s="160"/>
      <c r="C560" s="175"/>
      <c r="D560" s="153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</row>
    <row r="561" spans="1:16" ht="12.75" x14ac:dyDescent="0.2">
      <c r="A561" s="153"/>
      <c r="B561" s="160"/>
      <c r="C561" s="175"/>
      <c r="D561" s="153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</row>
    <row r="562" spans="1:16" ht="12.75" x14ac:dyDescent="0.2">
      <c r="A562" s="153"/>
      <c r="B562" s="160"/>
      <c r="C562" s="175"/>
      <c r="D562" s="153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</row>
    <row r="563" spans="1:16" ht="12.75" x14ac:dyDescent="0.2">
      <c r="A563" s="153"/>
      <c r="B563" s="160"/>
      <c r="C563" s="175"/>
      <c r="D563" s="153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</row>
    <row r="564" spans="1:16" ht="12.75" x14ac:dyDescent="0.2">
      <c r="A564" s="153"/>
      <c r="B564" s="160"/>
      <c r="C564" s="175"/>
      <c r="D564" s="153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</row>
    <row r="565" spans="1:16" ht="12.75" x14ac:dyDescent="0.2">
      <c r="A565" s="153"/>
      <c r="B565" s="160"/>
      <c r="C565" s="175"/>
      <c r="D565" s="153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</row>
    <row r="566" spans="1:16" ht="12.75" x14ac:dyDescent="0.2">
      <c r="A566" s="153"/>
      <c r="B566" s="160"/>
      <c r="C566" s="175"/>
      <c r="D566" s="153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</row>
    <row r="567" spans="1:16" ht="12.75" x14ac:dyDescent="0.2">
      <c r="A567" s="153"/>
      <c r="B567" s="160"/>
      <c r="C567" s="175"/>
      <c r="D567" s="153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</row>
    <row r="568" spans="1:16" ht="12.75" x14ac:dyDescent="0.2">
      <c r="A568" s="153"/>
      <c r="B568" s="160"/>
      <c r="C568" s="175"/>
      <c r="D568" s="153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</row>
    <row r="569" spans="1:16" ht="12.75" x14ac:dyDescent="0.2">
      <c r="A569" s="153"/>
      <c r="B569" s="160"/>
      <c r="C569" s="175"/>
      <c r="D569" s="153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</row>
    <row r="570" spans="1:16" ht="12.75" x14ac:dyDescent="0.2">
      <c r="A570" s="153"/>
      <c r="B570" s="160"/>
      <c r="C570" s="175"/>
      <c r="D570" s="153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</row>
    <row r="571" spans="1:16" ht="12.75" x14ac:dyDescent="0.2">
      <c r="A571" s="153"/>
      <c r="B571" s="160"/>
      <c r="C571" s="175"/>
      <c r="D571" s="153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</row>
    <row r="572" spans="1:16" ht="12.75" x14ac:dyDescent="0.2">
      <c r="A572" s="153"/>
      <c r="B572" s="160"/>
      <c r="C572" s="175"/>
      <c r="D572" s="153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</row>
    <row r="573" spans="1:16" ht="12.75" x14ac:dyDescent="0.2">
      <c r="A573" s="153"/>
      <c r="B573" s="160"/>
      <c r="C573" s="175"/>
      <c r="D573" s="153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</row>
    <row r="574" spans="1:16" ht="12.75" x14ac:dyDescent="0.2">
      <c r="A574" s="153"/>
      <c r="B574" s="160"/>
      <c r="C574" s="175"/>
      <c r="D574" s="153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</row>
    <row r="575" spans="1:16" ht="12.75" x14ac:dyDescent="0.2">
      <c r="A575" s="153"/>
      <c r="B575" s="160"/>
      <c r="C575" s="175"/>
      <c r="D575" s="153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</row>
    <row r="576" spans="1:16" ht="12.75" x14ac:dyDescent="0.2">
      <c r="A576" s="153"/>
      <c r="B576" s="160"/>
      <c r="C576" s="175"/>
      <c r="D576" s="153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</row>
    <row r="577" spans="1:16" ht="12.75" x14ac:dyDescent="0.2">
      <c r="A577" s="153"/>
      <c r="B577" s="160"/>
      <c r="C577" s="175"/>
      <c r="D577" s="153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</row>
    <row r="578" spans="1:16" ht="12.75" x14ac:dyDescent="0.2">
      <c r="A578" s="153"/>
      <c r="B578" s="160"/>
      <c r="C578" s="175"/>
      <c r="D578" s="153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</row>
    <row r="579" spans="1:16" ht="12.75" x14ac:dyDescent="0.2">
      <c r="A579" s="153"/>
      <c r="B579" s="160"/>
      <c r="C579" s="175"/>
      <c r="D579" s="153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</row>
    <row r="580" spans="1:16" ht="12.75" x14ac:dyDescent="0.2">
      <c r="A580" s="153"/>
      <c r="B580" s="160"/>
      <c r="C580" s="175"/>
      <c r="D580" s="153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</row>
    <row r="581" spans="1:16" ht="12.75" x14ac:dyDescent="0.2">
      <c r="A581" s="153"/>
      <c r="B581" s="160"/>
      <c r="C581" s="175"/>
      <c r="D581" s="153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</row>
    <row r="582" spans="1:16" ht="12.75" x14ac:dyDescent="0.2">
      <c r="A582" s="153"/>
      <c r="B582" s="160"/>
      <c r="C582" s="175"/>
      <c r="D582" s="153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</row>
    <row r="583" spans="1:16" ht="12.75" x14ac:dyDescent="0.2">
      <c r="A583" s="153"/>
      <c r="B583" s="160"/>
      <c r="C583" s="175"/>
      <c r="D583" s="153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</row>
    <row r="584" spans="1:16" ht="12.75" x14ac:dyDescent="0.2">
      <c r="A584" s="153"/>
      <c r="B584" s="160"/>
      <c r="C584" s="175"/>
      <c r="D584" s="153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</row>
    <row r="585" spans="1:16" ht="12.75" x14ac:dyDescent="0.2">
      <c r="A585" s="153"/>
      <c r="B585" s="160"/>
      <c r="C585" s="175"/>
      <c r="D585" s="153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</row>
    <row r="586" spans="1:16" ht="12.75" x14ac:dyDescent="0.2">
      <c r="A586" s="153"/>
      <c r="B586" s="160"/>
      <c r="C586" s="175"/>
      <c r="D586" s="153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</row>
    <row r="587" spans="1:16" ht="12.75" x14ac:dyDescent="0.2">
      <c r="A587" s="153"/>
      <c r="B587" s="160"/>
      <c r="C587" s="175"/>
      <c r="D587" s="153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</row>
    <row r="588" spans="1:16" ht="12.75" x14ac:dyDescent="0.2">
      <c r="A588" s="153"/>
      <c r="B588" s="160"/>
      <c r="C588" s="175"/>
      <c r="D588" s="153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</row>
    <row r="589" spans="1:16" ht="12.75" x14ac:dyDescent="0.2">
      <c r="A589" s="153"/>
      <c r="B589" s="160"/>
      <c r="C589" s="175"/>
      <c r="D589" s="153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</row>
    <row r="590" spans="1:16" ht="12.75" x14ac:dyDescent="0.2">
      <c r="A590" s="153"/>
      <c r="B590" s="160"/>
      <c r="C590" s="175"/>
      <c r="D590" s="153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</row>
    <row r="591" spans="1:16" ht="12.75" x14ac:dyDescent="0.2">
      <c r="A591" s="153"/>
      <c r="B591" s="160"/>
      <c r="C591" s="175"/>
      <c r="D591" s="153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</row>
    <row r="592" spans="1:16" ht="12.75" x14ac:dyDescent="0.2">
      <c r="A592" s="153"/>
      <c r="B592" s="160"/>
      <c r="C592" s="175"/>
      <c r="D592" s="153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</row>
    <row r="593" spans="1:16" ht="12.75" x14ac:dyDescent="0.2">
      <c r="A593" s="153"/>
      <c r="B593" s="160"/>
      <c r="C593" s="175"/>
      <c r="D593" s="153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</row>
    <row r="594" spans="1:16" ht="12.75" x14ac:dyDescent="0.2">
      <c r="A594" s="153"/>
      <c r="B594" s="160"/>
      <c r="C594" s="175"/>
      <c r="D594" s="153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</row>
    <row r="595" spans="1:16" ht="12.75" x14ac:dyDescent="0.2">
      <c r="A595" s="153"/>
      <c r="B595" s="160"/>
      <c r="C595" s="175"/>
      <c r="D595" s="153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</row>
    <row r="596" spans="1:16" ht="12.75" x14ac:dyDescent="0.2">
      <c r="A596" s="153"/>
      <c r="B596" s="160"/>
      <c r="C596" s="175"/>
      <c r="D596" s="153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</row>
    <row r="597" spans="1:16" ht="12.75" x14ac:dyDescent="0.2">
      <c r="A597" s="153"/>
      <c r="B597" s="160"/>
      <c r="C597" s="175"/>
      <c r="D597" s="153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</row>
    <row r="598" spans="1:16" ht="12.75" x14ac:dyDescent="0.2">
      <c r="A598" s="153"/>
      <c r="B598" s="160"/>
      <c r="C598" s="175"/>
      <c r="D598" s="153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</row>
    <row r="599" spans="1:16" ht="12.75" x14ac:dyDescent="0.2">
      <c r="A599" s="153"/>
      <c r="B599" s="160"/>
      <c r="C599" s="175"/>
      <c r="D599" s="153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</row>
    <row r="600" spans="1:16" ht="12.75" x14ac:dyDescent="0.2">
      <c r="A600" s="153"/>
      <c r="B600" s="160"/>
      <c r="C600" s="175"/>
      <c r="D600" s="153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</row>
    <row r="601" spans="1:16" ht="12.75" x14ac:dyDescent="0.2">
      <c r="A601" s="153"/>
      <c r="B601" s="160"/>
      <c r="C601" s="175"/>
      <c r="D601" s="153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</row>
    <row r="602" spans="1:16" ht="12.75" x14ac:dyDescent="0.2">
      <c r="A602" s="153"/>
      <c r="B602" s="160"/>
      <c r="C602" s="175"/>
      <c r="D602" s="153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</row>
    <row r="603" spans="1:16" ht="12.75" x14ac:dyDescent="0.2">
      <c r="A603" s="153"/>
      <c r="B603" s="160"/>
      <c r="C603" s="175"/>
      <c r="D603" s="153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</row>
    <row r="604" spans="1:16" ht="12.75" x14ac:dyDescent="0.2">
      <c r="A604" s="153"/>
      <c r="B604" s="160"/>
      <c r="C604" s="175"/>
      <c r="D604" s="153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</row>
    <row r="605" spans="1:16" ht="12.75" x14ac:dyDescent="0.2">
      <c r="A605" s="153"/>
      <c r="B605" s="160"/>
      <c r="C605" s="175"/>
      <c r="D605" s="153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</row>
    <row r="606" spans="1:16" ht="12.75" x14ac:dyDescent="0.2">
      <c r="A606" s="153"/>
      <c r="B606" s="160"/>
      <c r="C606" s="175"/>
      <c r="D606" s="153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</row>
    <row r="607" spans="1:16" ht="12.75" x14ac:dyDescent="0.2">
      <c r="A607" s="153"/>
      <c r="B607" s="160"/>
      <c r="C607" s="175"/>
      <c r="D607" s="153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</row>
    <row r="608" spans="1:16" ht="12.75" x14ac:dyDescent="0.2">
      <c r="A608" s="153"/>
      <c r="B608" s="160"/>
      <c r="C608" s="175"/>
      <c r="D608" s="153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</row>
    <row r="609" spans="1:16" ht="12.75" x14ac:dyDescent="0.2">
      <c r="A609" s="153"/>
      <c r="B609" s="160"/>
      <c r="C609" s="175"/>
      <c r="D609" s="153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</row>
    <row r="610" spans="1:16" ht="12.75" x14ac:dyDescent="0.2">
      <c r="A610" s="153"/>
      <c r="B610" s="160"/>
      <c r="C610" s="175"/>
      <c r="D610" s="153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</row>
    <row r="611" spans="1:16" ht="12.75" x14ac:dyDescent="0.2">
      <c r="A611" s="153"/>
      <c r="B611" s="160"/>
      <c r="C611" s="175"/>
      <c r="D611" s="153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</row>
    <row r="612" spans="1:16" ht="12.75" x14ac:dyDescent="0.2">
      <c r="A612" s="153"/>
      <c r="B612" s="160"/>
      <c r="C612" s="175"/>
      <c r="D612" s="153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</row>
    <row r="613" spans="1:16" ht="12.75" x14ac:dyDescent="0.2">
      <c r="A613" s="153"/>
      <c r="B613" s="160"/>
      <c r="C613" s="175"/>
      <c r="D613" s="153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</row>
    <row r="614" spans="1:16" ht="12.75" x14ac:dyDescent="0.2">
      <c r="A614" s="153"/>
      <c r="B614" s="160"/>
      <c r="C614" s="175"/>
      <c r="D614" s="153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</row>
    <row r="615" spans="1:16" ht="12.75" x14ac:dyDescent="0.2">
      <c r="A615" s="153"/>
      <c r="B615" s="160"/>
      <c r="C615" s="175"/>
      <c r="D615" s="153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</row>
    <row r="616" spans="1:16" ht="12.75" x14ac:dyDescent="0.2">
      <c r="A616" s="153"/>
      <c r="B616" s="160"/>
      <c r="C616" s="175"/>
      <c r="D616" s="153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</row>
    <row r="617" spans="1:16" ht="12.75" x14ac:dyDescent="0.2">
      <c r="A617" s="153"/>
      <c r="B617" s="160"/>
      <c r="C617" s="175"/>
      <c r="D617" s="153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</row>
    <row r="618" spans="1:16" ht="12.75" x14ac:dyDescent="0.2">
      <c r="A618" s="153"/>
      <c r="B618" s="160"/>
      <c r="C618" s="175"/>
      <c r="D618" s="153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</row>
    <row r="619" spans="1:16" ht="12.75" x14ac:dyDescent="0.2">
      <c r="A619" s="153"/>
      <c r="B619" s="160"/>
      <c r="C619" s="175"/>
      <c r="D619" s="153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</row>
    <row r="620" spans="1:16" ht="12.75" x14ac:dyDescent="0.2">
      <c r="A620" s="153"/>
      <c r="B620" s="160"/>
      <c r="C620" s="175"/>
      <c r="D620" s="153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</row>
    <row r="621" spans="1:16" ht="12.75" x14ac:dyDescent="0.2">
      <c r="A621" s="153"/>
      <c r="B621" s="160"/>
      <c r="C621" s="175"/>
      <c r="D621" s="153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</row>
    <row r="622" spans="1:16" ht="12.75" x14ac:dyDescent="0.2">
      <c r="A622" s="153"/>
      <c r="B622" s="160"/>
      <c r="C622" s="175"/>
      <c r="D622" s="153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</row>
    <row r="623" spans="1:16" ht="12.75" x14ac:dyDescent="0.2">
      <c r="A623" s="153"/>
      <c r="B623" s="160"/>
      <c r="C623" s="175"/>
      <c r="D623" s="153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</row>
    <row r="624" spans="1:16" ht="12.75" x14ac:dyDescent="0.2">
      <c r="A624" s="153"/>
      <c r="B624" s="160"/>
      <c r="C624" s="175"/>
      <c r="D624" s="153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</row>
    <row r="625" spans="1:16" ht="12.75" x14ac:dyDescent="0.2">
      <c r="A625" s="153"/>
      <c r="B625" s="160"/>
      <c r="C625" s="175"/>
      <c r="D625" s="153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</row>
    <row r="626" spans="1:16" ht="12.75" x14ac:dyDescent="0.2">
      <c r="A626" s="153"/>
      <c r="B626" s="160"/>
      <c r="C626" s="175"/>
      <c r="D626" s="153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</row>
    <row r="627" spans="1:16" ht="12.75" x14ac:dyDescent="0.2">
      <c r="A627" s="153"/>
      <c r="B627" s="160"/>
      <c r="C627" s="175"/>
      <c r="D627" s="153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</row>
    <row r="628" spans="1:16" ht="12.75" x14ac:dyDescent="0.2">
      <c r="A628" s="153"/>
      <c r="B628" s="160"/>
      <c r="C628" s="175"/>
      <c r="D628" s="153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</row>
    <row r="629" spans="1:16" ht="12.75" x14ac:dyDescent="0.2">
      <c r="A629" s="153"/>
      <c r="B629" s="160"/>
      <c r="C629" s="175"/>
      <c r="D629" s="153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</row>
    <row r="630" spans="1:16" ht="12.75" x14ac:dyDescent="0.2">
      <c r="A630" s="153"/>
      <c r="B630" s="160"/>
      <c r="C630" s="175"/>
      <c r="D630" s="153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</row>
    <row r="631" spans="1:16" ht="12.75" x14ac:dyDescent="0.2">
      <c r="A631" s="153"/>
      <c r="B631" s="160"/>
      <c r="C631" s="175"/>
      <c r="D631" s="153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</row>
    <row r="632" spans="1:16" ht="12.75" x14ac:dyDescent="0.2">
      <c r="A632" s="153"/>
      <c r="B632" s="160"/>
      <c r="C632" s="175"/>
      <c r="D632" s="153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</row>
    <row r="633" spans="1:16" ht="12.75" x14ac:dyDescent="0.2">
      <c r="A633" s="153"/>
      <c r="B633" s="160"/>
      <c r="C633" s="175"/>
      <c r="D633" s="153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</row>
    <row r="634" spans="1:16" ht="12.75" x14ac:dyDescent="0.2">
      <c r="A634" s="153"/>
      <c r="B634" s="160"/>
      <c r="C634" s="175"/>
      <c r="D634" s="153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</row>
    <row r="635" spans="1:16" ht="12.75" x14ac:dyDescent="0.2">
      <c r="A635" s="153"/>
      <c r="B635" s="160"/>
      <c r="C635" s="175"/>
      <c r="D635" s="153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</row>
    <row r="636" spans="1:16" ht="12.75" x14ac:dyDescent="0.2">
      <c r="A636" s="153"/>
      <c r="B636" s="160"/>
      <c r="C636" s="175"/>
      <c r="D636" s="153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</row>
    <row r="637" spans="1:16" ht="12.75" x14ac:dyDescent="0.2">
      <c r="A637" s="153"/>
      <c r="B637" s="160"/>
      <c r="C637" s="175"/>
      <c r="D637" s="153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</row>
    <row r="638" spans="1:16" ht="12.75" x14ac:dyDescent="0.2">
      <c r="A638" s="153"/>
      <c r="B638" s="160"/>
      <c r="C638" s="175"/>
      <c r="D638" s="153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</row>
    <row r="639" spans="1:16" ht="12.75" x14ac:dyDescent="0.2">
      <c r="A639" s="153"/>
      <c r="B639" s="160"/>
      <c r="C639" s="175"/>
      <c r="D639" s="153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</row>
    <row r="640" spans="1:16" ht="12.75" x14ac:dyDescent="0.2">
      <c r="A640" s="153"/>
      <c r="B640" s="160"/>
      <c r="C640" s="175"/>
      <c r="D640" s="153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</row>
    <row r="641" spans="1:16" ht="12.75" x14ac:dyDescent="0.2">
      <c r="A641" s="153"/>
      <c r="B641" s="160"/>
      <c r="C641" s="175"/>
      <c r="D641" s="153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</row>
    <row r="642" spans="1:16" ht="12.75" x14ac:dyDescent="0.2">
      <c r="A642" s="153"/>
      <c r="B642" s="160"/>
      <c r="C642" s="175"/>
      <c r="D642" s="153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</row>
    <row r="643" spans="1:16" ht="12.75" x14ac:dyDescent="0.2">
      <c r="A643" s="153"/>
      <c r="B643" s="160"/>
      <c r="C643" s="175"/>
      <c r="D643" s="153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</row>
    <row r="644" spans="1:16" ht="12.75" x14ac:dyDescent="0.2">
      <c r="A644" s="153"/>
      <c r="B644" s="160"/>
      <c r="C644" s="175"/>
      <c r="D644" s="153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</row>
    <row r="645" spans="1:16" ht="12.75" x14ac:dyDescent="0.2">
      <c r="A645" s="153"/>
      <c r="B645" s="160"/>
      <c r="C645" s="175"/>
      <c r="D645" s="153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</row>
    <row r="646" spans="1:16" ht="12.75" x14ac:dyDescent="0.2">
      <c r="A646" s="153"/>
      <c r="B646" s="160"/>
      <c r="C646" s="175"/>
      <c r="D646" s="153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</row>
    <row r="647" spans="1:16" ht="12.75" x14ac:dyDescent="0.2">
      <c r="A647" s="153"/>
      <c r="B647" s="160"/>
      <c r="C647" s="175"/>
      <c r="D647" s="153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</row>
    <row r="648" spans="1:16" ht="12.75" x14ac:dyDescent="0.2">
      <c r="A648" s="153"/>
      <c r="B648" s="160"/>
      <c r="C648" s="175"/>
      <c r="D648" s="153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</row>
    <row r="649" spans="1:16" ht="12.75" x14ac:dyDescent="0.2">
      <c r="A649" s="153"/>
      <c r="B649" s="160"/>
      <c r="C649" s="175"/>
      <c r="D649" s="153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</row>
    <row r="650" spans="1:16" ht="12.75" x14ac:dyDescent="0.2">
      <c r="A650" s="153"/>
      <c r="B650" s="160"/>
      <c r="C650" s="175"/>
      <c r="D650" s="153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</row>
    <row r="651" spans="1:16" ht="12.75" x14ac:dyDescent="0.2">
      <c r="A651" s="153"/>
      <c r="B651" s="160"/>
      <c r="C651" s="175"/>
      <c r="D651" s="153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</row>
    <row r="652" spans="1:16" ht="12.75" x14ac:dyDescent="0.2">
      <c r="A652" s="153"/>
      <c r="B652" s="160"/>
      <c r="C652" s="175"/>
      <c r="D652" s="153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</row>
    <row r="653" spans="1:16" ht="12.75" x14ac:dyDescent="0.2">
      <c r="A653" s="153"/>
      <c r="B653" s="160"/>
      <c r="C653" s="175"/>
      <c r="D653" s="153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</row>
    <row r="654" spans="1:16" ht="12.75" x14ac:dyDescent="0.2">
      <c r="A654" s="153"/>
      <c r="B654" s="160"/>
      <c r="C654" s="175"/>
      <c r="D654" s="153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</row>
    <row r="655" spans="1:16" ht="12.75" x14ac:dyDescent="0.2">
      <c r="A655" s="153"/>
      <c r="B655" s="160"/>
      <c r="C655" s="175"/>
      <c r="D655" s="153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</row>
    <row r="656" spans="1:16" ht="12.75" x14ac:dyDescent="0.2">
      <c r="A656" s="153"/>
      <c r="B656" s="160"/>
      <c r="C656" s="175"/>
      <c r="D656" s="153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</row>
    <row r="657" spans="1:16" ht="12.75" x14ac:dyDescent="0.2">
      <c r="A657" s="153"/>
      <c r="B657" s="160"/>
      <c r="C657" s="175"/>
      <c r="D657" s="153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</row>
    <row r="658" spans="1:16" ht="12.75" x14ac:dyDescent="0.2">
      <c r="A658" s="153"/>
      <c r="B658" s="160"/>
      <c r="C658" s="175"/>
      <c r="D658" s="153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</row>
    <row r="659" spans="1:16" ht="12.75" x14ac:dyDescent="0.2">
      <c r="A659" s="153"/>
      <c r="B659" s="160"/>
      <c r="C659" s="175"/>
      <c r="D659" s="153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</row>
    <row r="660" spans="1:16" ht="12.75" x14ac:dyDescent="0.2">
      <c r="A660" s="153"/>
      <c r="B660" s="160"/>
      <c r="C660" s="175"/>
      <c r="D660" s="153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</row>
    <row r="661" spans="1:16" ht="12.75" x14ac:dyDescent="0.2">
      <c r="A661" s="153"/>
      <c r="B661" s="160"/>
      <c r="C661" s="175"/>
      <c r="D661" s="153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</row>
    <row r="662" spans="1:16" ht="12.75" x14ac:dyDescent="0.2">
      <c r="A662" s="153"/>
      <c r="B662" s="160"/>
      <c r="C662" s="175"/>
      <c r="D662" s="153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</row>
    <row r="663" spans="1:16" ht="12.75" x14ac:dyDescent="0.2">
      <c r="A663" s="153"/>
      <c r="B663" s="160"/>
      <c r="C663" s="175"/>
      <c r="D663" s="153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</row>
    <row r="664" spans="1:16" ht="12.75" x14ac:dyDescent="0.2">
      <c r="A664" s="153"/>
      <c r="B664" s="160"/>
      <c r="C664" s="175"/>
      <c r="D664" s="153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</row>
    <row r="665" spans="1:16" ht="12.75" x14ac:dyDescent="0.2">
      <c r="A665" s="153"/>
      <c r="B665" s="160"/>
      <c r="C665" s="175"/>
      <c r="D665" s="153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</row>
    <row r="666" spans="1:16" ht="12.75" x14ac:dyDescent="0.2">
      <c r="A666" s="153"/>
      <c r="B666" s="160"/>
      <c r="C666" s="175"/>
      <c r="D666" s="153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</row>
    <row r="667" spans="1:16" ht="12.75" x14ac:dyDescent="0.2">
      <c r="A667" s="153"/>
      <c r="B667" s="160"/>
      <c r="C667" s="175"/>
      <c r="D667" s="153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</row>
    <row r="668" spans="1:16" ht="12.75" x14ac:dyDescent="0.2">
      <c r="A668" s="153"/>
      <c r="B668" s="160"/>
      <c r="C668" s="175"/>
      <c r="D668" s="153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</row>
    <row r="669" spans="1:16" ht="12.75" x14ac:dyDescent="0.2">
      <c r="A669" s="153"/>
      <c r="B669" s="160"/>
      <c r="C669" s="175"/>
      <c r="D669" s="153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</row>
    <row r="670" spans="1:16" ht="12.75" x14ac:dyDescent="0.2">
      <c r="A670" s="153"/>
      <c r="B670" s="160"/>
      <c r="C670" s="175"/>
      <c r="D670" s="153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</row>
    <row r="671" spans="1:16" ht="12.75" x14ac:dyDescent="0.2">
      <c r="A671" s="153"/>
      <c r="B671" s="160"/>
      <c r="C671" s="175"/>
      <c r="D671" s="153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</row>
    <row r="672" spans="1:16" ht="12.75" x14ac:dyDescent="0.2">
      <c r="A672" s="153"/>
      <c r="B672" s="160"/>
      <c r="C672" s="175"/>
      <c r="D672" s="153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</row>
    <row r="673" spans="1:16" ht="12.75" x14ac:dyDescent="0.2">
      <c r="A673" s="153"/>
      <c r="B673" s="160"/>
      <c r="C673" s="175"/>
      <c r="D673" s="153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</row>
    <row r="674" spans="1:16" ht="12.75" x14ac:dyDescent="0.2">
      <c r="A674" s="153"/>
      <c r="B674" s="160"/>
      <c r="C674" s="175"/>
      <c r="D674" s="153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</row>
    <row r="675" spans="1:16" ht="12.75" x14ac:dyDescent="0.2">
      <c r="A675" s="153"/>
      <c r="B675" s="160"/>
      <c r="C675" s="175"/>
      <c r="D675" s="153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</row>
    <row r="676" spans="1:16" ht="12.75" x14ac:dyDescent="0.2">
      <c r="A676" s="153"/>
      <c r="B676" s="160"/>
      <c r="C676" s="175"/>
      <c r="D676" s="153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</row>
    <row r="677" spans="1:16" ht="12.75" x14ac:dyDescent="0.2">
      <c r="A677" s="153"/>
      <c r="B677" s="160"/>
      <c r="C677" s="175"/>
      <c r="D677" s="153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</row>
    <row r="678" spans="1:16" ht="12.75" x14ac:dyDescent="0.2">
      <c r="A678" s="153"/>
      <c r="B678" s="160"/>
      <c r="C678" s="175"/>
      <c r="D678" s="153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</row>
    <row r="679" spans="1:16" ht="12.75" x14ac:dyDescent="0.2">
      <c r="A679" s="153"/>
      <c r="B679" s="160"/>
      <c r="C679" s="175"/>
      <c r="D679" s="153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</row>
    <row r="680" spans="1:16" ht="12.75" x14ac:dyDescent="0.2">
      <c r="A680" s="153"/>
      <c r="B680" s="160"/>
      <c r="C680" s="175"/>
      <c r="D680" s="153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</row>
    <row r="681" spans="1:16" ht="12.75" x14ac:dyDescent="0.2">
      <c r="A681" s="153"/>
      <c r="B681" s="160"/>
      <c r="C681" s="175"/>
      <c r="D681" s="153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</row>
    <row r="682" spans="1:16" ht="12.75" x14ac:dyDescent="0.2">
      <c r="A682" s="153"/>
      <c r="B682" s="160"/>
      <c r="C682" s="175"/>
      <c r="D682" s="153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</row>
    <row r="683" spans="1:16" ht="12.75" x14ac:dyDescent="0.2">
      <c r="A683" s="153"/>
      <c r="B683" s="160"/>
      <c r="C683" s="175"/>
      <c r="D683" s="153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</row>
    <row r="684" spans="1:16" ht="12.75" x14ac:dyDescent="0.2">
      <c r="A684" s="153"/>
      <c r="B684" s="160"/>
      <c r="C684" s="175"/>
      <c r="D684" s="153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</row>
    <row r="685" spans="1:16" ht="12.75" x14ac:dyDescent="0.2">
      <c r="A685" s="153"/>
      <c r="B685" s="160"/>
      <c r="C685" s="175"/>
      <c r="D685" s="153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</row>
    <row r="686" spans="1:16" ht="12.75" x14ac:dyDescent="0.2">
      <c r="A686" s="153"/>
      <c r="B686" s="160"/>
      <c r="C686" s="175"/>
      <c r="D686" s="153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</row>
    <row r="687" spans="1:16" ht="12.75" x14ac:dyDescent="0.2">
      <c r="A687" s="153"/>
      <c r="B687" s="160"/>
      <c r="C687" s="175"/>
      <c r="D687" s="153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</row>
    <row r="688" spans="1:16" ht="12.75" x14ac:dyDescent="0.2">
      <c r="A688" s="153"/>
      <c r="B688" s="160"/>
      <c r="C688" s="175"/>
      <c r="D688" s="153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</row>
    <row r="689" spans="1:16" ht="12.75" x14ac:dyDescent="0.2">
      <c r="A689" s="153"/>
      <c r="B689" s="160"/>
      <c r="C689" s="175"/>
      <c r="D689" s="153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</row>
    <row r="690" spans="1:16" ht="12.75" x14ac:dyDescent="0.2">
      <c r="A690" s="153"/>
      <c r="B690" s="160"/>
      <c r="C690" s="175"/>
      <c r="D690" s="153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</row>
    <row r="691" spans="1:16" ht="12.75" x14ac:dyDescent="0.2">
      <c r="A691" s="153"/>
      <c r="B691" s="160"/>
      <c r="C691" s="175"/>
      <c r="D691" s="153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</row>
    <row r="692" spans="1:16" ht="12.75" x14ac:dyDescent="0.2">
      <c r="A692" s="153"/>
      <c r="B692" s="160"/>
      <c r="C692" s="175"/>
      <c r="D692" s="153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</row>
    <row r="693" spans="1:16" ht="12.75" x14ac:dyDescent="0.2">
      <c r="A693" s="153"/>
      <c r="B693" s="160"/>
      <c r="C693" s="175"/>
      <c r="D693" s="153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</row>
    <row r="694" spans="1:16" ht="12.75" x14ac:dyDescent="0.2">
      <c r="A694" s="153"/>
      <c r="B694" s="160"/>
      <c r="C694" s="175"/>
      <c r="D694" s="153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</row>
    <row r="695" spans="1:16" ht="12.75" x14ac:dyDescent="0.2">
      <c r="A695" s="153"/>
      <c r="B695" s="160"/>
      <c r="C695" s="175"/>
      <c r="D695" s="153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</row>
    <row r="696" spans="1:16" ht="12.75" x14ac:dyDescent="0.2">
      <c r="A696" s="153"/>
      <c r="B696" s="160"/>
      <c r="C696" s="175"/>
      <c r="D696" s="153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</row>
    <row r="697" spans="1:16" ht="12.75" x14ac:dyDescent="0.2">
      <c r="A697" s="153"/>
      <c r="B697" s="160"/>
      <c r="C697" s="175"/>
      <c r="D697" s="153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</row>
    <row r="698" spans="1:16" ht="12.75" x14ac:dyDescent="0.2">
      <c r="A698" s="153"/>
      <c r="B698" s="160"/>
      <c r="C698" s="175"/>
      <c r="D698" s="153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</row>
    <row r="699" spans="1:16" ht="12.75" x14ac:dyDescent="0.2">
      <c r="A699" s="153"/>
      <c r="B699" s="160"/>
      <c r="C699" s="175"/>
      <c r="D699" s="153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</row>
    <row r="700" spans="1:16" ht="12.75" x14ac:dyDescent="0.2">
      <c r="A700" s="153"/>
      <c r="B700" s="160"/>
      <c r="C700" s="175"/>
      <c r="D700" s="153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</row>
    <row r="701" spans="1:16" ht="12.75" x14ac:dyDescent="0.2">
      <c r="A701" s="153"/>
      <c r="B701" s="160"/>
      <c r="C701" s="175"/>
      <c r="D701" s="153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</row>
    <row r="702" spans="1:16" ht="12.75" x14ac:dyDescent="0.2">
      <c r="A702" s="153"/>
      <c r="B702" s="160"/>
      <c r="C702" s="175"/>
      <c r="D702" s="153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</row>
    <row r="703" spans="1:16" ht="12.75" x14ac:dyDescent="0.2">
      <c r="A703" s="153"/>
      <c r="B703" s="160"/>
      <c r="C703" s="175"/>
      <c r="D703" s="153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</row>
    <row r="704" spans="1:16" ht="12.75" x14ac:dyDescent="0.2">
      <c r="A704" s="153"/>
      <c r="B704" s="160"/>
      <c r="C704" s="175"/>
      <c r="D704" s="153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</row>
    <row r="705" spans="1:16" ht="12.75" x14ac:dyDescent="0.2">
      <c r="A705" s="153"/>
      <c r="B705" s="160"/>
      <c r="C705" s="175"/>
      <c r="D705" s="153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</row>
    <row r="706" spans="1:16" ht="12.75" x14ac:dyDescent="0.2">
      <c r="A706" s="153"/>
      <c r="B706" s="160"/>
      <c r="C706" s="175"/>
      <c r="D706" s="153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</row>
    <row r="707" spans="1:16" ht="12.75" x14ac:dyDescent="0.2">
      <c r="A707" s="153"/>
      <c r="B707" s="160"/>
      <c r="C707" s="175"/>
      <c r="D707" s="153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</row>
    <row r="708" spans="1:16" ht="12.75" x14ac:dyDescent="0.2">
      <c r="A708" s="153"/>
      <c r="B708" s="160"/>
      <c r="C708" s="175"/>
      <c r="D708" s="153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</row>
    <row r="709" spans="1:16" ht="12.75" x14ac:dyDescent="0.2">
      <c r="A709" s="153"/>
      <c r="B709" s="160"/>
      <c r="C709" s="175"/>
      <c r="D709" s="153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</row>
    <row r="710" spans="1:16" ht="12.75" x14ac:dyDescent="0.2">
      <c r="A710" s="153"/>
      <c r="B710" s="160"/>
      <c r="C710" s="175"/>
      <c r="D710" s="153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</row>
    <row r="711" spans="1:16" ht="12.75" x14ac:dyDescent="0.2">
      <c r="A711" s="153"/>
      <c r="B711" s="160"/>
      <c r="C711" s="175"/>
      <c r="D711" s="153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</row>
    <row r="712" spans="1:16" ht="12.75" x14ac:dyDescent="0.2">
      <c r="A712" s="153"/>
      <c r="B712" s="160"/>
      <c r="C712" s="175"/>
      <c r="D712" s="153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</row>
    <row r="713" spans="1:16" ht="12.75" x14ac:dyDescent="0.2">
      <c r="A713" s="153"/>
      <c r="B713" s="160"/>
      <c r="C713" s="175"/>
      <c r="D713" s="153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</row>
    <row r="714" spans="1:16" ht="12.75" x14ac:dyDescent="0.2">
      <c r="A714" s="153"/>
      <c r="B714" s="160"/>
      <c r="C714" s="175"/>
      <c r="D714" s="153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</row>
    <row r="715" spans="1:16" ht="12.75" x14ac:dyDescent="0.2">
      <c r="A715" s="153"/>
      <c r="B715" s="160"/>
      <c r="C715" s="175"/>
      <c r="D715" s="153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</row>
    <row r="716" spans="1:16" ht="12.75" x14ac:dyDescent="0.2">
      <c r="A716" s="153"/>
      <c r="B716" s="160"/>
      <c r="C716" s="175"/>
      <c r="D716" s="153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</row>
    <row r="717" spans="1:16" ht="12.75" x14ac:dyDescent="0.2">
      <c r="A717" s="153"/>
      <c r="B717" s="160"/>
      <c r="C717" s="175"/>
      <c r="D717" s="153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</row>
    <row r="718" spans="1:16" ht="12.75" x14ac:dyDescent="0.2">
      <c r="A718" s="153"/>
      <c r="B718" s="160"/>
      <c r="C718" s="175"/>
      <c r="D718" s="153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</row>
    <row r="719" spans="1:16" ht="12.75" x14ac:dyDescent="0.2">
      <c r="A719" s="153"/>
      <c r="B719" s="160"/>
      <c r="C719" s="175"/>
      <c r="D719" s="153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</row>
    <row r="720" spans="1:16" ht="12.75" x14ac:dyDescent="0.2">
      <c r="A720" s="153"/>
      <c r="B720" s="160"/>
      <c r="C720" s="175"/>
      <c r="D720" s="153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</row>
    <row r="721" spans="1:16" ht="12.75" x14ac:dyDescent="0.2">
      <c r="A721" s="153"/>
      <c r="B721" s="160"/>
      <c r="C721" s="175"/>
      <c r="D721" s="153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</row>
    <row r="722" spans="1:16" ht="12.75" x14ac:dyDescent="0.2">
      <c r="A722" s="153"/>
      <c r="B722" s="160"/>
      <c r="C722" s="175"/>
      <c r="D722" s="153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</row>
    <row r="723" spans="1:16" ht="12.75" x14ac:dyDescent="0.2">
      <c r="A723" s="153"/>
      <c r="B723" s="160"/>
      <c r="C723" s="175"/>
      <c r="D723" s="153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</row>
    <row r="724" spans="1:16" ht="12.75" x14ac:dyDescent="0.2">
      <c r="A724" s="153"/>
      <c r="B724" s="160"/>
      <c r="C724" s="175"/>
      <c r="D724" s="153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</row>
    <row r="725" spans="1:16" ht="12.75" x14ac:dyDescent="0.2">
      <c r="A725" s="153"/>
      <c r="B725" s="160"/>
      <c r="C725" s="175"/>
      <c r="D725" s="153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</row>
    <row r="726" spans="1:16" ht="12.75" x14ac:dyDescent="0.2">
      <c r="A726" s="153"/>
      <c r="B726" s="160"/>
      <c r="C726" s="175"/>
      <c r="D726" s="153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</row>
    <row r="727" spans="1:16" ht="12.75" x14ac:dyDescent="0.2">
      <c r="A727" s="153"/>
      <c r="B727" s="160"/>
      <c r="C727" s="175"/>
      <c r="D727" s="153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</row>
    <row r="728" spans="1:16" ht="12.75" x14ac:dyDescent="0.2">
      <c r="A728" s="153"/>
      <c r="B728" s="160"/>
      <c r="C728" s="175"/>
      <c r="D728" s="153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</row>
    <row r="729" spans="1:16" ht="12.75" x14ac:dyDescent="0.2">
      <c r="A729" s="153"/>
      <c r="B729" s="160"/>
      <c r="C729" s="175"/>
      <c r="D729" s="153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</row>
    <row r="730" spans="1:16" ht="12.75" x14ac:dyDescent="0.2">
      <c r="A730" s="153"/>
      <c r="B730" s="160"/>
      <c r="C730" s="175"/>
      <c r="D730" s="153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</row>
    <row r="731" spans="1:16" ht="12.75" x14ac:dyDescent="0.2">
      <c r="A731" s="153"/>
      <c r="B731" s="160"/>
      <c r="C731" s="175"/>
      <c r="D731" s="153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</row>
    <row r="732" spans="1:16" ht="12.75" x14ac:dyDescent="0.2">
      <c r="A732" s="153"/>
      <c r="B732" s="160"/>
      <c r="C732" s="175"/>
      <c r="D732" s="153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</row>
    <row r="733" spans="1:16" ht="12.75" x14ac:dyDescent="0.2">
      <c r="A733" s="153"/>
      <c r="B733" s="160"/>
      <c r="C733" s="175"/>
      <c r="D733" s="153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</row>
    <row r="734" spans="1:16" ht="12.75" x14ac:dyDescent="0.2">
      <c r="A734" s="153"/>
      <c r="B734" s="160"/>
      <c r="C734" s="175"/>
      <c r="D734" s="153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</row>
    <row r="735" spans="1:16" ht="12.75" x14ac:dyDescent="0.2">
      <c r="A735" s="153"/>
      <c r="B735" s="160"/>
      <c r="C735" s="175"/>
      <c r="D735" s="153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</row>
    <row r="736" spans="1:16" ht="12.75" x14ac:dyDescent="0.2">
      <c r="A736" s="153"/>
      <c r="B736" s="160"/>
      <c r="C736" s="175"/>
      <c r="D736" s="153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</row>
    <row r="737" spans="1:16" ht="12.75" x14ac:dyDescent="0.2">
      <c r="A737" s="153"/>
      <c r="B737" s="160"/>
      <c r="C737" s="175"/>
      <c r="D737" s="153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</row>
    <row r="738" spans="1:16" ht="12.75" x14ac:dyDescent="0.2">
      <c r="A738" s="153"/>
      <c r="B738" s="160"/>
      <c r="C738" s="175"/>
      <c r="D738" s="153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</row>
    <row r="739" spans="1:16" ht="12.75" x14ac:dyDescent="0.2">
      <c r="A739" s="153"/>
      <c r="B739" s="160"/>
      <c r="C739" s="175"/>
      <c r="D739" s="153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</row>
    <row r="740" spans="1:16" ht="12.75" x14ac:dyDescent="0.2">
      <c r="A740" s="153"/>
      <c r="B740" s="160"/>
      <c r="C740" s="175"/>
      <c r="D740" s="153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</row>
    <row r="741" spans="1:16" ht="12.75" x14ac:dyDescent="0.2">
      <c r="A741" s="153"/>
      <c r="B741" s="160"/>
      <c r="C741" s="175"/>
      <c r="D741" s="153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</row>
    <row r="742" spans="1:16" ht="12.75" x14ac:dyDescent="0.2">
      <c r="A742" s="153"/>
      <c r="B742" s="160"/>
      <c r="C742" s="175"/>
      <c r="D742" s="153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</row>
    <row r="743" spans="1:16" ht="12.75" x14ac:dyDescent="0.2">
      <c r="A743" s="153"/>
      <c r="B743" s="160"/>
      <c r="C743" s="175"/>
      <c r="D743" s="153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</row>
    <row r="744" spans="1:16" ht="12.75" x14ac:dyDescent="0.2">
      <c r="A744" s="153"/>
      <c r="B744" s="160"/>
      <c r="C744" s="175"/>
      <c r="D744" s="153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</row>
    <row r="745" spans="1:16" ht="12.75" x14ac:dyDescent="0.2">
      <c r="A745" s="153"/>
      <c r="B745" s="160"/>
      <c r="C745" s="175"/>
      <c r="D745" s="153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</row>
    <row r="746" spans="1:16" ht="12.75" x14ac:dyDescent="0.2">
      <c r="A746" s="153"/>
      <c r="B746" s="160"/>
      <c r="C746" s="175"/>
      <c r="D746" s="153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</row>
    <row r="747" spans="1:16" ht="12.75" x14ac:dyDescent="0.2">
      <c r="A747" s="153"/>
      <c r="B747" s="160"/>
      <c r="C747" s="175"/>
      <c r="D747" s="153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</row>
    <row r="748" spans="1:16" ht="12.75" x14ac:dyDescent="0.2">
      <c r="A748" s="153"/>
      <c r="B748" s="160"/>
      <c r="C748" s="175"/>
      <c r="D748" s="153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</row>
    <row r="749" spans="1:16" ht="12.75" x14ac:dyDescent="0.2">
      <c r="A749" s="153"/>
      <c r="B749" s="160"/>
      <c r="C749" s="175"/>
      <c r="D749" s="153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</row>
    <row r="750" spans="1:16" ht="12.75" x14ac:dyDescent="0.2">
      <c r="A750" s="153"/>
      <c r="B750" s="160"/>
      <c r="C750" s="175"/>
      <c r="D750" s="153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</row>
    <row r="751" spans="1:16" ht="12.75" x14ac:dyDescent="0.2">
      <c r="A751" s="153"/>
      <c r="B751" s="160"/>
      <c r="C751" s="175"/>
      <c r="D751" s="153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</row>
    <row r="752" spans="1:16" ht="12.75" x14ac:dyDescent="0.2">
      <c r="A752" s="153"/>
      <c r="B752" s="160"/>
      <c r="C752" s="175"/>
      <c r="D752" s="153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</row>
    <row r="753" spans="1:16" ht="12.75" x14ac:dyDescent="0.2">
      <c r="A753" s="153"/>
      <c r="B753" s="160"/>
      <c r="C753" s="175"/>
      <c r="D753" s="153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</row>
    <row r="754" spans="1:16" ht="12.75" x14ac:dyDescent="0.2">
      <c r="A754" s="153"/>
      <c r="B754" s="160"/>
      <c r="C754" s="175"/>
      <c r="D754" s="153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</row>
    <row r="755" spans="1:16" ht="12.75" x14ac:dyDescent="0.2">
      <c r="A755" s="153"/>
      <c r="B755" s="160"/>
      <c r="C755" s="175"/>
      <c r="D755" s="153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</row>
    <row r="756" spans="1:16" ht="12.75" x14ac:dyDescent="0.2">
      <c r="A756" s="153"/>
      <c r="B756" s="160"/>
      <c r="C756" s="175"/>
      <c r="D756" s="153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</row>
    <row r="757" spans="1:16" ht="12.75" x14ac:dyDescent="0.2">
      <c r="A757" s="153"/>
      <c r="B757" s="160"/>
      <c r="C757" s="175"/>
      <c r="D757" s="153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</row>
    <row r="758" spans="1:16" ht="12.75" x14ac:dyDescent="0.2">
      <c r="A758" s="153"/>
      <c r="B758" s="160"/>
      <c r="C758" s="175"/>
      <c r="D758" s="153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</row>
    <row r="759" spans="1:16" ht="12.75" x14ac:dyDescent="0.2">
      <c r="A759" s="153"/>
      <c r="B759" s="160"/>
      <c r="C759" s="175"/>
      <c r="D759" s="153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</row>
    <row r="760" spans="1:16" ht="12.75" x14ac:dyDescent="0.2">
      <c r="A760" s="153"/>
      <c r="B760" s="160"/>
      <c r="C760" s="175"/>
      <c r="D760" s="153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</row>
    <row r="761" spans="1:16" ht="12.75" x14ac:dyDescent="0.2">
      <c r="A761" s="153"/>
      <c r="B761" s="160"/>
      <c r="C761" s="175"/>
      <c r="D761" s="153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</row>
    <row r="762" spans="1:16" ht="12.75" x14ac:dyDescent="0.2">
      <c r="A762" s="153"/>
      <c r="B762" s="160"/>
      <c r="C762" s="175"/>
      <c r="D762" s="153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</row>
    <row r="763" spans="1:16" ht="12.75" x14ac:dyDescent="0.2">
      <c r="A763" s="153"/>
      <c r="B763" s="160"/>
      <c r="C763" s="175"/>
      <c r="D763" s="153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</row>
    <row r="764" spans="1:16" ht="12.75" x14ac:dyDescent="0.2">
      <c r="A764" s="153"/>
      <c r="B764" s="160"/>
      <c r="C764" s="175"/>
      <c r="D764" s="153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</row>
    <row r="765" spans="1:16" ht="12.75" x14ac:dyDescent="0.2">
      <c r="A765" s="153"/>
      <c r="B765" s="160"/>
      <c r="C765" s="175"/>
      <c r="D765" s="153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</row>
    <row r="766" spans="1:16" ht="12.75" x14ac:dyDescent="0.2">
      <c r="A766" s="153"/>
      <c r="B766" s="160"/>
      <c r="C766" s="175"/>
      <c r="D766" s="153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</row>
    <row r="767" spans="1:16" ht="12.75" x14ac:dyDescent="0.2">
      <c r="A767" s="153"/>
      <c r="B767" s="160"/>
      <c r="C767" s="175"/>
      <c r="D767" s="153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</row>
    <row r="768" spans="1:16" ht="12.75" x14ac:dyDescent="0.2">
      <c r="A768" s="153"/>
      <c r="B768" s="160"/>
      <c r="C768" s="175"/>
      <c r="D768" s="153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</row>
    <row r="769" spans="1:16" ht="12.75" x14ac:dyDescent="0.2">
      <c r="A769" s="153"/>
      <c r="B769" s="160"/>
      <c r="C769" s="175"/>
      <c r="D769" s="153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</row>
    <row r="770" spans="1:16" ht="12.75" x14ac:dyDescent="0.2">
      <c r="A770" s="153"/>
      <c r="B770" s="160"/>
      <c r="C770" s="175"/>
      <c r="D770" s="153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</row>
    <row r="771" spans="1:16" ht="12.75" x14ac:dyDescent="0.2">
      <c r="A771" s="153"/>
      <c r="B771" s="160"/>
      <c r="C771" s="175"/>
      <c r="D771" s="153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</row>
    <row r="772" spans="1:16" ht="12.75" x14ac:dyDescent="0.2">
      <c r="A772" s="153"/>
      <c r="B772" s="160"/>
      <c r="C772" s="175"/>
      <c r="D772" s="153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</row>
    <row r="773" spans="1:16" ht="12.75" x14ac:dyDescent="0.2">
      <c r="A773" s="153"/>
      <c r="B773" s="160"/>
      <c r="C773" s="175"/>
      <c r="D773" s="153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</row>
    <row r="774" spans="1:16" ht="12.75" x14ac:dyDescent="0.2">
      <c r="A774" s="153"/>
      <c r="B774" s="160"/>
      <c r="C774" s="175"/>
      <c r="D774" s="153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</row>
    <row r="775" spans="1:16" ht="12.75" x14ac:dyDescent="0.2">
      <c r="A775" s="153"/>
      <c r="B775" s="160"/>
      <c r="C775" s="175"/>
      <c r="D775" s="153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</row>
    <row r="776" spans="1:16" ht="12.75" x14ac:dyDescent="0.2">
      <c r="A776" s="153"/>
      <c r="B776" s="160"/>
      <c r="C776" s="175"/>
      <c r="D776" s="153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</row>
    <row r="777" spans="1:16" ht="12.75" x14ac:dyDescent="0.2">
      <c r="A777" s="153"/>
      <c r="B777" s="160"/>
      <c r="C777" s="175"/>
      <c r="D777" s="153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</row>
    <row r="778" spans="1:16" ht="12.75" x14ac:dyDescent="0.2">
      <c r="A778" s="153"/>
      <c r="B778" s="160"/>
      <c r="C778" s="175"/>
      <c r="D778" s="153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</row>
    <row r="779" spans="1:16" ht="12.75" x14ac:dyDescent="0.2">
      <c r="A779" s="153"/>
      <c r="B779" s="160"/>
      <c r="C779" s="175"/>
      <c r="D779" s="153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</row>
    <row r="780" spans="1:16" ht="12.75" x14ac:dyDescent="0.2">
      <c r="A780" s="153"/>
      <c r="B780" s="160"/>
      <c r="C780" s="175"/>
      <c r="D780" s="153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</row>
    <row r="781" spans="1:16" ht="12.75" x14ac:dyDescent="0.2">
      <c r="A781" s="153"/>
      <c r="B781" s="160"/>
      <c r="C781" s="175"/>
      <c r="D781" s="153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</row>
    <row r="782" spans="1:16" ht="12.75" x14ac:dyDescent="0.2">
      <c r="A782" s="153"/>
      <c r="B782" s="160"/>
      <c r="C782" s="175"/>
      <c r="D782" s="153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</row>
    <row r="783" spans="1:16" ht="12.75" x14ac:dyDescent="0.2">
      <c r="A783" s="153"/>
      <c r="B783" s="160"/>
      <c r="C783" s="175"/>
      <c r="D783" s="153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</row>
    <row r="784" spans="1:16" ht="12.75" x14ac:dyDescent="0.2">
      <c r="A784" s="153"/>
      <c r="B784" s="160"/>
      <c r="C784" s="175"/>
      <c r="D784" s="153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</row>
    <row r="785" spans="1:16" ht="12.75" x14ac:dyDescent="0.2">
      <c r="A785" s="153"/>
      <c r="B785" s="160"/>
      <c r="C785" s="175"/>
      <c r="D785" s="153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</row>
    <row r="786" spans="1:16" ht="12.75" x14ac:dyDescent="0.2">
      <c r="A786" s="153"/>
      <c r="B786" s="160"/>
      <c r="C786" s="175"/>
      <c r="D786" s="153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</row>
    <row r="787" spans="1:16" ht="12.75" x14ac:dyDescent="0.2">
      <c r="A787" s="153"/>
      <c r="B787" s="160"/>
      <c r="C787" s="175"/>
      <c r="D787" s="153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</row>
    <row r="788" spans="1:16" ht="12.75" x14ac:dyDescent="0.2">
      <c r="A788" s="153"/>
      <c r="B788" s="160"/>
      <c r="C788" s="175"/>
      <c r="D788" s="153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</row>
    <row r="789" spans="1:16" ht="12.75" x14ac:dyDescent="0.2">
      <c r="A789" s="153"/>
      <c r="B789" s="160"/>
      <c r="C789" s="175"/>
      <c r="D789" s="153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</row>
    <row r="790" spans="1:16" ht="12.75" x14ac:dyDescent="0.2">
      <c r="A790" s="153"/>
      <c r="B790" s="160"/>
      <c r="C790" s="175"/>
      <c r="D790" s="153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</row>
    <row r="791" spans="1:16" ht="12.75" x14ac:dyDescent="0.2">
      <c r="A791" s="153"/>
      <c r="B791" s="160"/>
      <c r="C791" s="175"/>
      <c r="D791" s="153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</row>
    <row r="792" spans="1:16" ht="12.75" x14ac:dyDescent="0.2">
      <c r="A792" s="153"/>
      <c r="B792" s="160"/>
      <c r="C792" s="175"/>
      <c r="D792" s="153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</row>
    <row r="793" spans="1:16" ht="12.75" x14ac:dyDescent="0.2">
      <c r="A793" s="153"/>
      <c r="B793" s="160"/>
      <c r="C793" s="175"/>
      <c r="D793" s="153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</row>
    <row r="794" spans="1:16" ht="12.75" x14ac:dyDescent="0.2">
      <c r="A794" s="153"/>
      <c r="B794" s="160"/>
      <c r="C794" s="175"/>
      <c r="D794" s="153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</row>
    <row r="795" spans="1:16" ht="12.75" x14ac:dyDescent="0.2">
      <c r="A795" s="153"/>
      <c r="B795" s="160"/>
      <c r="C795" s="175"/>
      <c r="D795" s="153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</row>
    <row r="796" spans="1:16" ht="12.75" x14ac:dyDescent="0.2">
      <c r="A796" s="153"/>
      <c r="B796" s="160"/>
      <c r="C796" s="175"/>
      <c r="D796" s="153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</row>
    <row r="797" spans="1:16" ht="12.75" x14ac:dyDescent="0.2">
      <c r="A797" s="153"/>
      <c r="B797" s="160"/>
      <c r="C797" s="175"/>
      <c r="D797" s="153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</row>
    <row r="798" spans="1:16" ht="12.75" x14ac:dyDescent="0.2">
      <c r="A798" s="153"/>
      <c r="B798" s="160"/>
      <c r="C798" s="175"/>
      <c r="D798" s="153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</row>
    <row r="799" spans="1:16" ht="12.75" x14ac:dyDescent="0.2">
      <c r="A799" s="153"/>
      <c r="B799" s="160"/>
      <c r="C799" s="175"/>
      <c r="D799" s="153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</row>
    <row r="800" spans="1:16" ht="12.75" x14ac:dyDescent="0.2">
      <c r="A800" s="153"/>
      <c r="B800" s="160"/>
      <c r="C800" s="175"/>
      <c r="D800" s="153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</row>
    <row r="801" spans="1:16" ht="12.75" x14ac:dyDescent="0.2">
      <c r="A801" s="153"/>
      <c r="B801" s="160"/>
      <c r="C801" s="175"/>
      <c r="D801" s="153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</row>
    <row r="802" spans="1:16" ht="12.75" x14ac:dyDescent="0.2">
      <c r="A802" s="153"/>
      <c r="B802" s="160"/>
      <c r="C802" s="175"/>
      <c r="D802" s="153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</row>
    <row r="803" spans="1:16" ht="12.75" x14ac:dyDescent="0.2">
      <c r="A803" s="153"/>
      <c r="B803" s="160"/>
      <c r="C803" s="175"/>
      <c r="D803" s="153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</row>
    <row r="804" spans="1:16" ht="12.75" x14ac:dyDescent="0.2">
      <c r="A804" s="153"/>
      <c r="B804" s="160"/>
      <c r="C804" s="175"/>
      <c r="D804" s="153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</row>
    <row r="805" spans="1:16" ht="12.75" x14ac:dyDescent="0.2">
      <c r="A805" s="153"/>
      <c r="B805" s="160"/>
      <c r="C805" s="175"/>
      <c r="D805" s="153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</row>
    <row r="806" spans="1:16" ht="12.75" x14ac:dyDescent="0.2">
      <c r="A806" s="153"/>
      <c r="B806" s="160"/>
      <c r="C806" s="175"/>
      <c r="D806" s="153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</row>
    <row r="807" spans="1:16" ht="12.75" x14ac:dyDescent="0.2">
      <c r="A807" s="153"/>
      <c r="B807" s="160"/>
      <c r="C807" s="175"/>
      <c r="D807" s="153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</row>
    <row r="808" spans="1:16" ht="12.75" x14ac:dyDescent="0.2">
      <c r="A808" s="153"/>
      <c r="B808" s="160"/>
      <c r="C808" s="175"/>
      <c r="D808" s="153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</row>
    <row r="809" spans="1:16" ht="12.75" x14ac:dyDescent="0.2">
      <c r="A809" s="153"/>
      <c r="B809" s="160"/>
      <c r="C809" s="175"/>
      <c r="D809" s="153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</row>
    <row r="810" spans="1:16" ht="12.75" x14ac:dyDescent="0.2">
      <c r="A810" s="153"/>
      <c r="B810" s="160"/>
      <c r="C810" s="175"/>
      <c r="D810" s="153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</row>
    <row r="811" spans="1:16" ht="12.75" x14ac:dyDescent="0.2">
      <c r="A811" s="153"/>
      <c r="B811" s="160"/>
      <c r="C811" s="175"/>
      <c r="D811" s="153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</row>
    <row r="812" spans="1:16" ht="12.75" x14ac:dyDescent="0.2">
      <c r="A812" s="153"/>
      <c r="B812" s="160"/>
      <c r="C812" s="175"/>
      <c r="D812" s="153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</row>
    <row r="813" spans="1:16" ht="12.75" x14ac:dyDescent="0.2">
      <c r="A813" s="153"/>
      <c r="B813" s="160"/>
      <c r="C813" s="175"/>
      <c r="D813" s="153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</row>
    <row r="814" spans="1:16" ht="12.75" x14ac:dyDescent="0.2">
      <c r="A814" s="153"/>
      <c r="B814" s="160"/>
      <c r="C814" s="175"/>
      <c r="D814" s="153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</row>
    <row r="815" spans="1:16" ht="12.75" x14ac:dyDescent="0.2">
      <c r="A815" s="153"/>
      <c r="B815" s="160"/>
      <c r="C815" s="175"/>
      <c r="D815" s="153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</row>
    <row r="816" spans="1:16" ht="12.75" x14ac:dyDescent="0.2">
      <c r="A816" s="153"/>
      <c r="B816" s="160"/>
      <c r="C816" s="175"/>
      <c r="D816" s="153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</row>
    <row r="817" spans="1:16" ht="12.75" x14ac:dyDescent="0.2">
      <c r="A817" s="153"/>
      <c r="B817" s="160"/>
      <c r="C817" s="175"/>
      <c r="D817" s="153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</row>
    <row r="818" spans="1:16" ht="12.75" x14ac:dyDescent="0.2">
      <c r="A818" s="153"/>
      <c r="B818" s="160"/>
      <c r="C818" s="175"/>
      <c r="D818" s="153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</row>
    <row r="819" spans="1:16" ht="12.75" x14ac:dyDescent="0.2">
      <c r="A819" s="153"/>
      <c r="B819" s="160"/>
      <c r="C819" s="175"/>
      <c r="D819" s="153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</row>
    <row r="820" spans="1:16" ht="12.75" x14ac:dyDescent="0.2">
      <c r="A820" s="153"/>
      <c r="B820" s="160"/>
      <c r="C820" s="175"/>
      <c r="D820" s="153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</row>
    <row r="821" spans="1:16" ht="12.75" x14ac:dyDescent="0.2">
      <c r="A821" s="153"/>
      <c r="B821" s="160"/>
      <c r="C821" s="175"/>
      <c r="D821" s="153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</row>
    <row r="822" spans="1:16" ht="12.75" x14ac:dyDescent="0.2">
      <c r="A822" s="153"/>
      <c r="B822" s="160"/>
      <c r="C822" s="175"/>
      <c r="D822" s="153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</row>
    <row r="823" spans="1:16" ht="12.75" x14ac:dyDescent="0.2">
      <c r="A823" s="153"/>
      <c r="B823" s="160"/>
      <c r="C823" s="175"/>
      <c r="D823" s="153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</row>
    <row r="824" spans="1:16" ht="12.75" x14ac:dyDescent="0.2">
      <c r="A824" s="153"/>
      <c r="B824" s="160"/>
      <c r="C824" s="175"/>
      <c r="D824" s="153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</row>
    <row r="825" spans="1:16" ht="12.75" x14ac:dyDescent="0.2">
      <c r="A825" s="153"/>
      <c r="B825" s="160"/>
      <c r="C825" s="175"/>
      <c r="D825" s="153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</row>
    <row r="826" spans="1:16" ht="12.75" x14ac:dyDescent="0.2">
      <c r="A826" s="153"/>
      <c r="B826" s="160"/>
      <c r="C826" s="175"/>
      <c r="D826" s="153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</row>
    <row r="827" spans="1:16" ht="12.75" x14ac:dyDescent="0.2">
      <c r="A827" s="153"/>
      <c r="B827" s="160"/>
      <c r="C827" s="175"/>
      <c r="D827" s="153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</row>
    <row r="828" spans="1:16" ht="12.75" x14ac:dyDescent="0.2">
      <c r="A828" s="153"/>
      <c r="B828" s="160"/>
      <c r="C828" s="175"/>
      <c r="D828" s="153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</row>
    <row r="829" spans="1:16" ht="12.75" x14ac:dyDescent="0.2">
      <c r="A829" s="153"/>
      <c r="B829" s="160"/>
      <c r="C829" s="175"/>
      <c r="D829" s="153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</row>
    <row r="830" spans="1:16" ht="12.75" x14ac:dyDescent="0.2">
      <c r="A830" s="153"/>
      <c r="B830" s="160"/>
      <c r="C830" s="175"/>
      <c r="D830" s="153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</row>
    <row r="831" spans="1:16" ht="12.75" x14ac:dyDescent="0.2">
      <c r="A831" s="153"/>
      <c r="B831" s="160"/>
      <c r="C831" s="175"/>
      <c r="D831" s="153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</row>
    <row r="832" spans="1:16" ht="12.75" x14ac:dyDescent="0.2">
      <c r="A832" s="153"/>
      <c r="B832" s="160"/>
      <c r="C832" s="175"/>
      <c r="D832" s="153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</row>
    <row r="833" spans="1:16" ht="12.75" x14ac:dyDescent="0.2">
      <c r="A833" s="153"/>
      <c r="B833" s="160"/>
      <c r="C833" s="175"/>
      <c r="D833" s="153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</row>
    <row r="834" spans="1:16" ht="12.75" x14ac:dyDescent="0.2">
      <c r="A834" s="153"/>
      <c r="B834" s="160"/>
      <c r="C834" s="175"/>
      <c r="D834" s="153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</row>
    <row r="835" spans="1:16" ht="12.75" x14ac:dyDescent="0.2">
      <c r="A835" s="153"/>
      <c r="B835" s="160"/>
      <c r="C835" s="175"/>
      <c r="D835" s="153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</row>
    <row r="836" spans="1:16" ht="12.75" x14ac:dyDescent="0.2">
      <c r="A836" s="153"/>
      <c r="B836" s="160"/>
      <c r="C836" s="175"/>
      <c r="D836" s="153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</row>
    <row r="837" spans="1:16" ht="12.75" x14ac:dyDescent="0.2">
      <c r="A837" s="153"/>
      <c r="B837" s="160"/>
      <c r="C837" s="175"/>
      <c r="D837" s="153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</row>
    <row r="838" spans="1:16" ht="12.75" x14ac:dyDescent="0.2">
      <c r="A838" s="153"/>
      <c r="B838" s="160"/>
      <c r="C838" s="175"/>
      <c r="D838" s="153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</row>
    <row r="839" spans="1:16" ht="12.75" x14ac:dyDescent="0.2">
      <c r="A839" s="153"/>
      <c r="B839" s="160"/>
      <c r="C839" s="175"/>
      <c r="D839" s="153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</row>
    <row r="840" spans="1:16" ht="12.75" x14ac:dyDescent="0.2">
      <c r="A840" s="153"/>
      <c r="B840" s="160"/>
      <c r="C840" s="175"/>
      <c r="D840" s="153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</row>
    <row r="841" spans="1:16" ht="12.75" x14ac:dyDescent="0.2">
      <c r="A841" s="153"/>
      <c r="B841" s="160"/>
      <c r="C841" s="175"/>
      <c r="D841" s="153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</row>
    <row r="842" spans="1:16" ht="12.75" x14ac:dyDescent="0.2">
      <c r="A842" s="153"/>
      <c r="B842" s="160"/>
      <c r="C842" s="175"/>
      <c r="D842" s="153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</row>
    <row r="843" spans="1:16" ht="12.75" x14ac:dyDescent="0.2">
      <c r="A843" s="153"/>
      <c r="B843" s="160"/>
      <c r="C843" s="175"/>
      <c r="D843" s="153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</row>
    <row r="844" spans="1:16" ht="12.75" x14ac:dyDescent="0.2">
      <c r="A844" s="153"/>
      <c r="B844" s="160"/>
      <c r="C844" s="175"/>
      <c r="D844" s="153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</row>
    <row r="845" spans="1:16" ht="12.75" x14ac:dyDescent="0.2">
      <c r="A845" s="153"/>
      <c r="B845" s="160"/>
      <c r="C845" s="175"/>
      <c r="D845" s="153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</row>
    <row r="846" spans="1:16" ht="12.75" x14ac:dyDescent="0.2">
      <c r="A846" s="153"/>
      <c r="B846" s="160"/>
      <c r="C846" s="175"/>
      <c r="D846" s="153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</row>
    <row r="847" spans="1:16" ht="12.75" x14ac:dyDescent="0.2">
      <c r="A847" s="153"/>
      <c r="B847" s="160"/>
      <c r="C847" s="175"/>
      <c r="D847" s="153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</row>
    <row r="848" spans="1:16" ht="12.75" x14ac:dyDescent="0.2">
      <c r="A848" s="153"/>
      <c r="B848" s="160"/>
      <c r="C848" s="175"/>
      <c r="D848" s="153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</row>
    <row r="849" spans="1:16" ht="12.75" x14ac:dyDescent="0.2">
      <c r="A849" s="153"/>
      <c r="B849" s="160"/>
      <c r="C849" s="175"/>
      <c r="D849" s="153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</row>
    <row r="850" spans="1:16" ht="12.75" x14ac:dyDescent="0.2">
      <c r="A850" s="153"/>
      <c r="B850" s="160"/>
      <c r="C850" s="175"/>
      <c r="D850" s="153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</row>
    <row r="851" spans="1:16" ht="12.75" x14ac:dyDescent="0.2">
      <c r="A851" s="153"/>
      <c r="B851" s="160"/>
      <c r="C851" s="175"/>
      <c r="D851" s="153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</row>
    <row r="852" spans="1:16" ht="12.75" x14ac:dyDescent="0.2">
      <c r="A852" s="153"/>
      <c r="B852" s="160"/>
      <c r="C852" s="175"/>
      <c r="D852" s="153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</row>
    <row r="853" spans="1:16" ht="12.75" x14ac:dyDescent="0.2">
      <c r="A853" s="153"/>
      <c r="B853" s="160"/>
      <c r="C853" s="175"/>
      <c r="D853" s="153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</row>
    <row r="854" spans="1:16" ht="12.75" x14ac:dyDescent="0.2">
      <c r="A854" s="153"/>
      <c r="B854" s="160"/>
      <c r="C854" s="175"/>
      <c r="D854" s="153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</row>
    <row r="855" spans="1:16" ht="12.75" x14ac:dyDescent="0.2">
      <c r="A855" s="153"/>
      <c r="B855" s="160"/>
      <c r="C855" s="175"/>
      <c r="D855" s="153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</row>
    <row r="856" spans="1:16" ht="12.75" x14ac:dyDescent="0.2">
      <c r="A856" s="153"/>
      <c r="B856" s="160"/>
      <c r="C856" s="175"/>
      <c r="D856" s="153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</row>
    <row r="857" spans="1:16" ht="12.75" x14ac:dyDescent="0.2">
      <c r="A857" s="153"/>
      <c r="B857" s="160"/>
      <c r="C857" s="175"/>
      <c r="D857" s="153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</row>
    <row r="858" spans="1:16" ht="12.75" x14ac:dyDescent="0.2">
      <c r="A858" s="153"/>
      <c r="B858" s="160"/>
      <c r="C858" s="175"/>
      <c r="D858" s="153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</row>
    <row r="859" spans="1:16" ht="12.75" x14ac:dyDescent="0.2">
      <c r="A859" s="153"/>
      <c r="B859" s="160"/>
      <c r="C859" s="175"/>
      <c r="D859" s="153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</row>
    <row r="860" spans="1:16" ht="12.75" x14ac:dyDescent="0.2">
      <c r="A860" s="153"/>
      <c r="B860" s="160"/>
      <c r="C860" s="175"/>
      <c r="D860" s="153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</row>
    <row r="861" spans="1:16" ht="12.75" x14ac:dyDescent="0.2">
      <c r="A861" s="153"/>
      <c r="B861" s="160"/>
      <c r="C861" s="175"/>
      <c r="D861" s="153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</row>
    <row r="862" spans="1:16" ht="12.75" x14ac:dyDescent="0.2">
      <c r="A862" s="153"/>
      <c r="B862" s="160"/>
      <c r="C862" s="175"/>
      <c r="D862" s="153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</row>
    <row r="863" spans="1:16" ht="12.75" x14ac:dyDescent="0.2">
      <c r="A863" s="153"/>
      <c r="B863" s="160"/>
      <c r="C863" s="175"/>
      <c r="D863" s="153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</row>
    <row r="864" spans="1:16" ht="12.75" x14ac:dyDescent="0.2">
      <c r="A864" s="153"/>
      <c r="B864" s="160"/>
      <c r="C864" s="175"/>
      <c r="D864" s="153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</row>
    <row r="865" spans="1:16" ht="12.75" x14ac:dyDescent="0.2">
      <c r="A865" s="153"/>
      <c r="B865" s="160"/>
      <c r="C865" s="175"/>
      <c r="D865" s="153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</row>
    <row r="866" spans="1:16" ht="12.75" x14ac:dyDescent="0.2">
      <c r="A866" s="153"/>
      <c r="B866" s="160"/>
      <c r="C866" s="175"/>
      <c r="D866" s="153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</row>
    <row r="867" spans="1:16" ht="12.75" x14ac:dyDescent="0.2">
      <c r="A867" s="153"/>
      <c r="B867" s="160"/>
      <c r="C867" s="175"/>
      <c r="D867" s="153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</row>
    <row r="868" spans="1:16" ht="12.75" x14ac:dyDescent="0.2">
      <c r="A868" s="153"/>
      <c r="B868" s="160"/>
      <c r="C868" s="175"/>
      <c r="D868" s="153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</row>
    <row r="869" spans="1:16" ht="12.75" x14ac:dyDescent="0.2">
      <c r="A869" s="153"/>
      <c r="B869" s="160"/>
      <c r="C869" s="175"/>
      <c r="D869" s="153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</row>
    <row r="870" spans="1:16" ht="12.75" x14ac:dyDescent="0.2">
      <c r="A870" s="153"/>
      <c r="B870" s="160"/>
      <c r="C870" s="175"/>
      <c r="D870" s="153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</row>
    <row r="871" spans="1:16" ht="12.75" x14ac:dyDescent="0.2">
      <c r="A871" s="153"/>
      <c r="B871" s="160"/>
      <c r="C871" s="175"/>
      <c r="D871" s="153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</row>
    <row r="872" spans="1:16" ht="12.75" x14ac:dyDescent="0.2">
      <c r="A872" s="153"/>
      <c r="B872" s="160"/>
      <c r="C872" s="175"/>
      <c r="D872" s="153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</row>
    <row r="873" spans="1:16" ht="12.75" x14ac:dyDescent="0.2">
      <c r="A873" s="153"/>
      <c r="B873" s="160"/>
      <c r="C873" s="175"/>
      <c r="D873" s="153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</row>
    <row r="874" spans="1:16" ht="12.75" x14ac:dyDescent="0.2">
      <c r="A874" s="153"/>
      <c r="B874" s="160"/>
      <c r="C874" s="175"/>
      <c r="D874" s="153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</row>
    <row r="875" spans="1:16" ht="12.75" x14ac:dyDescent="0.2">
      <c r="A875" s="153"/>
      <c r="B875" s="160"/>
      <c r="C875" s="175"/>
      <c r="D875" s="153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</row>
    <row r="876" spans="1:16" ht="12.75" x14ac:dyDescent="0.2">
      <c r="A876" s="153"/>
      <c r="B876" s="160"/>
      <c r="C876" s="175"/>
      <c r="D876" s="153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</row>
    <row r="877" spans="1:16" ht="12.75" x14ac:dyDescent="0.2">
      <c r="A877" s="153"/>
      <c r="B877" s="160"/>
      <c r="C877" s="175"/>
      <c r="D877" s="153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</row>
    <row r="878" spans="1:16" ht="12.75" x14ac:dyDescent="0.2">
      <c r="A878" s="153"/>
      <c r="B878" s="160"/>
      <c r="C878" s="175"/>
      <c r="D878" s="153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</row>
    <row r="879" spans="1:16" ht="12.75" x14ac:dyDescent="0.2">
      <c r="A879" s="153"/>
      <c r="B879" s="160"/>
      <c r="C879" s="175"/>
      <c r="D879" s="153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</row>
    <row r="880" spans="1:16" ht="12.75" x14ac:dyDescent="0.2">
      <c r="A880" s="153"/>
      <c r="B880" s="160"/>
      <c r="C880" s="175"/>
      <c r="D880" s="153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</row>
    <row r="881" spans="1:16" ht="12.75" x14ac:dyDescent="0.2">
      <c r="A881" s="153"/>
      <c r="B881" s="160"/>
      <c r="C881" s="175"/>
      <c r="D881" s="153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</row>
    <row r="882" spans="1:16" ht="12.75" x14ac:dyDescent="0.2">
      <c r="A882" s="153"/>
      <c r="B882" s="160"/>
      <c r="C882" s="175"/>
      <c r="D882" s="153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</row>
    <row r="883" spans="1:16" ht="12.75" x14ac:dyDescent="0.2">
      <c r="A883" s="153"/>
      <c r="B883" s="160"/>
      <c r="C883" s="175"/>
      <c r="D883" s="153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</row>
    <row r="884" spans="1:16" ht="12.75" x14ac:dyDescent="0.2">
      <c r="A884" s="153"/>
      <c r="B884" s="160"/>
      <c r="C884" s="175"/>
      <c r="D884" s="153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</row>
    <row r="885" spans="1:16" ht="12.75" x14ac:dyDescent="0.2">
      <c r="A885" s="153"/>
      <c r="B885" s="160"/>
      <c r="C885" s="175"/>
      <c r="D885" s="153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</row>
    <row r="886" spans="1:16" ht="12.75" x14ac:dyDescent="0.2">
      <c r="A886" s="153"/>
      <c r="B886" s="160"/>
      <c r="C886" s="175"/>
      <c r="D886" s="153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</row>
    <row r="887" spans="1:16" ht="12.75" x14ac:dyDescent="0.2">
      <c r="A887" s="153"/>
      <c r="B887" s="160"/>
      <c r="C887" s="175"/>
      <c r="D887" s="153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</row>
    <row r="888" spans="1:16" ht="12.75" x14ac:dyDescent="0.2">
      <c r="A888" s="153"/>
      <c r="B888" s="160"/>
      <c r="C888" s="175"/>
      <c r="D888" s="153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</row>
    <row r="889" spans="1:16" ht="12.75" x14ac:dyDescent="0.2">
      <c r="A889" s="153"/>
      <c r="B889" s="160"/>
      <c r="C889" s="175"/>
      <c r="D889" s="153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</row>
    <row r="890" spans="1:16" ht="12.75" x14ac:dyDescent="0.2">
      <c r="A890" s="153"/>
      <c r="B890" s="160"/>
      <c r="C890" s="175"/>
      <c r="D890" s="153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</row>
    <row r="891" spans="1:16" ht="12.75" x14ac:dyDescent="0.2">
      <c r="A891" s="153"/>
      <c r="B891" s="160"/>
      <c r="C891" s="175"/>
      <c r="D891" s="153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</row>
    <row r="892" spans="1:16" ht="12.75" x14ac:dyDescent="0.2">
      <c r="A892" s="153"/>
      <c r="B892" s="160"/>
      <c r="C892" s="175"/>
      <c r="D892" s="153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</row>
    <row r="893" spans="1:16" ht="12.75" x14ac:dyDescent="0.2">
      <c r="A893" s="153"/>
      <c r="B893" s="160"/>
      <c r="C893" s="175"/>
      <c r="D893" s="153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</row>
    <row r="894" spans="1:16" ht="12.75" x14ac:dyDescent="0.2">
      <c r="A894" s="153"/>
      <c r="B894" s="160"/>
      <c r="C894" s="175"/>
      <c r="D894" s="153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</row>
    <row r="895" spans="1:16" ht="12.75" x14ac:dyDescent="0.2">
      <c r="A895" s="153"/>
      <c r="B895" s="160"/>
      <c r="C895" s="175"/>
      <c r="D895" s="153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</row>
    <row r="896" spans="1:16" ht="12.75" x14ac:dyDescent="0.2">
      <c r="A896" s="153"/>
      <c r="B896" s="160"/>
      <c r="C896" s="175"/>
      <c r="D896" s="153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</row>
    <row r="897" spans="1:16" ht="12.75" x14ac:dyDescent="0.2">
      <c r="A897" s="153"/>
      <c r="B897" s="160"/>
      <c r="C897" s="175"/>
      <c r="D897" s="153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</row>
    <row r="898" spans="1:16" ht="12.75" x14ac:dyDescent="0.2">
      <c r="A898" s="153"/>
      <c r="B898" s="160"/>
      <c r="C898" s="175"/>
      <c r="D898" s="153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</row>
    <row r="899" spans="1:16" ht="12.75" x14ac:dyDescent="0.2">
      <c r="A899" s="153"/>
      <c r="B899" s="160"/>
      <c r="C899" s="175"/>
      <c r="D899" s="153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</row>
    <row r="900" spans="1:16" ht="12.75" x14ac:dyDescent="0.2">
      <c r="A900" s="153"/>
      <c r="B900" s="160"/>
      <c r="C900" s="175"/>
      <c r="D900" s="153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</row>
    <row r="901" spans="1:16" ht="12.75" x14ac:dyDescent="0.2">
      <c r="A901" s="153"/>
      <c r="B901" s="160"/>
      <c r="C901" s="175"/>
      <c r="D901" s="153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</row>
    <row r="902" spans="1:16" ht="12.75" x14ac:dyDescent="0.2">
      <c r="A902" s="153"/>
      <c r="B902" s="160"/>
      <c r="C902" s="175"/>
      <c r="D902" s="153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</row>
    <row r="903" spans="1:16" ht="12.75" x14ac:dyDescent="0.2">
      <c r="A903" s="153"/>
      <c r="B903" s="160"/>
      <c r="C903" s="175"/>
      <c r="D903" s="153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</row>
    <row r="904" spans="1:16" ht="12.75" x14ac:dyDescent="0.2">
      <c r="A904" s="153"/>
      <c r="B904" s="160"/>
      <c r="C904" s="175"/>
      <c r="D904" s="153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</row>
    <row r="905" spans="1:16" ht="12.75" x14ac:dyDescent="0.2">
      <c r="A905" s="153"/>
      <c r="B905" s="160"/>
      <c r="C905" s="175"/>
      <c r="D905" s="153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</row>
    <row r="906" spans="1:16" ht="12.75" x14ac:dyDescent="0.2">
      <c r="A906" s="153"/>
      <c r="B906" s="160"/>
      <c r="C906" s="175"/>
      <c r="D906" s="153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</row>
    <row r="907" spans="1:16" ht="12.75" x14ac:dyDescent="0.2">
      <c r="A907" s="153"/>
      <c r="B907" s="160"/>
      <c r="C907" s="175"/>
      <c r="D907" s="153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</row>
    <row r="908" spans="1:16" ht="12.75" x14ac:dyDescent="0.2">
      <c r="A908" s="153"/>
      <c r="B908" s="160"/>
      <c r="C908" s="175"/>
      <c r="D908" s="153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</row>
    <row r="909" spans="1:16" ht="12.75" x14ac:dyDescent="0.2">
      <c r="A909" s="153"/>
      <c r="B909" s="160"/>
      <c r="C909" s="175"/>
      <c r="D909" s="153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</row>
    <row r="910" spans="1:16" ht="12.75" x14ac:dyDescent="0.2">
      <c r="A910" s="153"/>
      <c r="B910" s="160"/>
      <c r="C910" s="175"/>
      <c r="D910" s="153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</row>
    <row r="911" spans="1:16" ht="12.75" x14ac:dyDescent="0.2">
      <c r="A911" s="153"/>
      <c r="B911" s="160"/>
      <c r="C911" s="175"/>
      <c r="D911" s="153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</row>
    <row r="912" spans="1:16" ht="12.75" x14ac:dyDescent="0.2">
      <c r="A912" s="153"/>
      <c r="B912" s="160"/>
      <c r="C912" s="175"/>
      <c r="D912" s="153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</row>
    <row r="913" spans="1:16" ht="12.75" x14ac:dyDescent="0.2">
      <c r="A913" s="153"/>
      <c r="B913" s="160"/>
      <c r="C913" s="175"/>
      <c r="D913" s="153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</row>
    <row r="914" spans="1:16" ht="12.75" x14ac:dyDescent="0.2">
      <c r="A914" s="153"/>
      <c r="B914" s="160"/>
      <c r="C914" s="175"/>
      <c r="D914" s="153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</row>
    <row r="915" spans="1:16" ht="12.75" x14ac:dyDescent="0.2">
      <c r="A915" s="153"/>
      <c r="B915" s="160"/>
      <c r="C915" s="175"/>
      <c r="D915" s="153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</row>
    <row r="916" spans="1:16" ht="12.75" x14ac:dyDescent="0.2">
      <c r="A916" s="153"/>
      <c r="B916" s="160"/>
      <c r="C916" s="175"/>
      <c r="D916" s="153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</row>
    <row r="917" spans="1:16" ht="12.75" x14ac:dyDescent="0.2">
      <c r="A917" s="153"/>
      <c r="B917" s="160"/>
      <c r="C917" s="175"/>
      <c r="D917" s="153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</row>
    <row r="918" spans="1:16" ht="12.75" x14ac:dyDescent="0.2">
      <c r="A918" s="153"/>
      <c r="B918" s="160"/>
      <c r="C918" s="175"/>
      <c r="D918" s="153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</row>
    <row r="919" spans="1:16" ht="12.75" x14ac:dyDescent="0.2">
      <c r="A919" s="153"/>
      <c r="B919" s="160"/>
      <c r="C919" s="175"/>
      <c r="D919" s="153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</row>
    <row r="920" spans="1:16" ht="12.75" x14ac:dyDescent="0.2">
      <c r="A920" s="153"/>
      <c r="B920" s="160"/>
      <c r="C920" s="175"/>
      <c r="D920" s="153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</row>
    <row r="921" spans="1:16" ht="12.75" x14ac:dyDescent="0.2">
      <c r="A921" s="153"/>
      <c r="B921" s="160"/>
      <c r="C921" s="175"/>
      <c r="D921" s="153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</row>
    <row r="922" spans="1:16" ht="12.75" x14ac:dyDescent="0.2">
      <c r="A922" s="153"/>
      <c r="B922" s="160"/>
      <c r="C922" s="175"/>
      <c r="D922" s="153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</row>
    <row r="923" spans="1:16" ht="12.75" x14ac:dyDescent="0.2">
      <c r="A923" s="153"/>
      <c r="B923" s="160"/>
      <c r="C923" s="175"/>
      <c r="D923" s="153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</row>
    <row r="924" spans="1:16" ht="12.75" x14ac:dyDescent="0.2">
      <c r="A924" s="153"/>
      <c r="B924" s="160"/>
      <c r="C924" s="175"/>
      <c r="D924" s="153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</row>
    <row r="925" spans="1:16" ht="12.75" x14ac:dyDescent="0.2">
      <c r="A925" s="153"/>
      <c r="B925" s="160"/>
      <c r="C925" s="175"/>
      <c r="D925" s="153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</row>
    <row r="926" spans="1:16" ht="12.75" x14ac:dyDescent="0.2">
      <c r="A926" s="153"/>
      <c r="B926" s="160"/>
      <c r="C926" s="175"/>
      <c r="D926" s="153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</row>
    <row r="927" spans="1:16" ht="12.75" x14ac:dyDescent="0.2">
      <c r="A927" s="153"/>
      <c r="B927" s="160"/>
      <c r="C927" s="175"/>
      <c r="D927" s="153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</row>
    <row r="928" spans="1:16" ht="12.75" x14ac:dyDescent="0.2">
      <c r="A928" s="153"/>
      <c r="B928" s="160"/>
      <c r="C928" s="175"/>
      <c r="D928" s="153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</row>
    <row r="929" spans="1:16" ht="12.75" x14ac:dyDescent="0.2">
      <c r="A929" s="153"/>
      <c r="B929" s="160"/>
      <c r="C929" s="175"/>
      <c r="D929" s="153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</row>
    <row r="930" spans="1:16" ht="12.75" x14ac:dyDescent="0.2">
      <c r="A930" s="153"/>
      <c r="B930" s="160"/>
      <c r="C930" s="175"/>
      <c r="D930" s="153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</row>
    <row r="931" spans="1:16" ht="12.75" x14ac:dyDescent="0.2">
      <c r="A931" s="153"/>
      <c r="B931" s="160"/>
      <c r="C931" s="175"/>
      <c r="D931" s="153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</row>
    <row r="932" spans="1:16" ht="12.75" x14ac:dyDescent="0.2">
      <c r="A932" s="153"/>
      <c r="B932" s="160"/>
      <c r="C932" s="175"/>
      <c r="D932" s="153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</row>
    <row r="933" spans="1:16" ht="12.75" x14ac:dyDescent="0.2">
      <c r="A933" s="153"/>
      <c r="B933" s="160"/>
      <c r="C933" s="175"/>
      <c r="D933" s="153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</row>
    <row r="934" spans="1:16" ht="12.75" x14ac:dyDescent="0.2">
      <c r="A934" s="153"/>
      <c r="B934" s="160"/>
      <c r="C934" s="175"/>
      <c r="D934" s="153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</row>
    <row r="935" spans="1:16" ht="12.75" x14ac:dyDescent="0.2">
      <c r="A935" s="153"/>
      <c r="B935" s="160"/>
      <c r="C935" s="175"/>
      <c r="D935" s="153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</row>
    <row r="936" spans="1:16" ht="12.75" x14ac:dyDescent="0.2">
      <c r="A936" s="153"/>
      <c r="B936" s="160"/>
      <c r="C936" s="175"/>
      <c r="D936" s="153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</row>
    <row r="937" spans="1:16" ht="12.75" x14ac:dyDescent="0.2">
      <c r="A937" s="153"/>
      <c r="B937" s="160"/>
      <c r="C937" s="175"/>
      <c r="D937" s="153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</row>
    <row r="938" spans="1:16" ht="12.75" x14ac:dyDescent="0.2">
      <c r="A938" s="153"/>
      <c r="B938" s="160"/>
      <c r="C938" s="175"/>
      <c r="D938" s="153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</row>
    <row r="939" spans="1:16" ht="12.75" x14ac:dyDescent="0.2">
      <c r="A939" s="153"/>
      <c r="B939" s="160"/>
      <c r="C939" s="175"/>
      <c r="D939" s="153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</row>
    <row r="940" spans="1:16" ht="12.75" x14ac:dyDescent="0.2">
      <c r="A940" s="153"/>
      <c r="B940" s="160"/>
      <c r="C940" s="175"/>
      <c r="D940" s="153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</row>
    <row r="941" spans="1:16" ht="12.75" x14ac:dyDescent="0.2">
      <c r="A941" s="153"/>
      <c r="B941" s="160"/>
      <c r="C941" s="175"/>
      <c r="D941" s="153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</row>
    <row r="942" spans="1:16" ht="12.75" x14ac:dyDescent="0.2">
      <c r="A942" s="153"/>
      <c r="B942" s="160"/>
      <c r="C942" s="175"/>
      <c r="D942" s="153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</row>
    <row r="943" spans="1:16" ht="12.75" x14ac:dyDescent="0.2">
      <c r="A943" s="153"/>
      <c r="B943" s="160"/>
      <c r="C943" s="175"/>
      <c r="D943" s="153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</row>
    <row r="944" spans="1:16" ht="12.75" x14ac:dyDescent="0.2">
      <c r="A944" s="153"/>
      <c r="B944" s="160"/>
      <c r="C944" s="175"/>
      <c r="D944" s="153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</row>
    <row r="945" spans="1:16" ht="12.75" x14ac:dyDescent="0.2">
      <c r="A945" s="153"/>
      <c r="B945" s="160"/>
      <c r="C945" s="175"/>
      <c r="D945" s="153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</row>
    <row r="946" spans="1:16" ht="12.75" x14ac:dyDescent="0.2">
      <c r="A946" s="153"/>
      <c r="B946" s="160"/>
      <c r="C946" s="175"/>
      <c r="D946" s="153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</row>
    <row r="947" spans="1:16" ht="12.75" x14ac:dyDescent="0.2">
      <c r="A947" s="153"/>
      <c r="B947" s="160"/>
      <c r="C947" s="175"/>
      <c r="D947" s="153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</row>
    <row r="948" spans="1:16" ht="12.75" x14ac:dyDescent="0.2">
      <c r="A948" s="153"/>
      <c r="B948" s="160"/>
      <c r="C948" s="175"/>
      <c r="D948" s="153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</row>
    <row r="949" spans="1:16" ht="12.75" x14ac:dyDescent="0.2">
      <c r="A949" s="153"/>
      <c r="B949" s="160"/>
      <c r="C949" s="175"/>
      <c r="D949" s="153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</row>
    <row r="950" spans="1:16" ht="12.75" x14ac:dyDescent="0.2">
      <c r="A950" s="153"/>
      <c r="B950" s="160"/>
      <c r="C950" s="175"/>
      <c r="D950" s="153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</row>
    <row r="951" spans="1:16" ht="12.75" x14ac:dyDescent="0.2">
      <c r="A951" s="153"/>
      <c r="B951" s="160"/>
      <c r="C951" s="175"/>
      <c r="D951" s="153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</row>
    <row r="952" spans="1:16" ht="12.75" x14ac:dyDescent="0.2">
      <c r="A952" s="153"/>
      <c r="B952" s="160"/>
      <c r="C952" s="175"/>
      <c r="D952" s="153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</row>
    <row r="953" spans="1:16" ht="12.75" x14ac:dyDescent="0.2">
      <c r="A953" s="153"/>
      <c r="B953" s="160"/>
      <c r="C953" s="175"/>
      <c r="D953" s="153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</row>
    <row r="954" spans="1:16" ht="12.75" x14ac:dyDescent="0.2">
      <c r="A954" s="153"/>
      <c r="B954" s="160"/>
      <c r="C954" s="175"/>
      <c r="D954" s="153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</row>
    <row r="955" spans="1:16" ht="12.75" x14ac:dyDescent="0.2">
      <c r="A955" s="153"/>
      <c r="B955" s="160"/>
      <c r="C955" s="175"/>
      <c r="D955" s="153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</row>
    <row r="956" spans="1:16" ht="12.75" x14ac:dyDescent="0.2">
      <c r="A956" s="153"/>
      <c r="B956" s="160"/>
      <c r="C956" s="175"/>
      <c r="D956" s="153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</row>
    <row r="957" spans="1:16" ht="12.75" x14ac:dyDescent="0.2">
      <c r="A957" s="153"/>
      <c r="B957" s="160"/>
      <c r="C957" s="175"/>
      <c r="D957" s="153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</row>
    <row r="958" spans="1:16" ht="12.75" x14ac:dyDescent="0.2">
      <c r="A958" s="153"/>
      <c r="B958" s="160"/>
      <c r="C958" s="175"/>
      <c r="D958" s="153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</row>
    <row r="959" spans="1:16" ht="12.75" x14ac:dyDescent="0.2">
      <c r="A959" s="153"/>
      <c r="B959" s="160"/>
      <c r="C959" s="175"/>
      <c r="D959" s="153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</row>
    <row r="960" spans="1:16" ht="12.75" x14ac:dyDescent="0.2">
      <c r="A960" s="153"/>
      <c r="B960" s="160"/>
      <c r="C960" s="175"/>
      <c r="D960" s="153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</row>
    <row r="961" spans="1:16" ht="12.75" x14ac:dyDescent="0.2">
      <c r="A961" s="153"/>
      <c r="B961" s="160"/>
      <c r="C961" s="175"/>
      <c r="D961" s="153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</row>
    <row r="962" spans="1:16" ht="12.75" x14ac:dyDescent="0.2">
      <c r="A962" s="153"/>
      <c r="B962" s="160"/>
      <c r="C962" s="175"/>
      <c r="D962" s="153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</row>
    <row r="963" spans="1:16" ht="12.75" x14ac:dyDescent="0.2">
      <c r="A963" s="153"/>
      <c r="B963" s="160"/>
      <c r="C963" s="175"/>
      <c r="D963" s="153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</row>
    <row r="964" spans="1:16" ht="12.75" x14ac:dyDescent="0.2">
      <c r="A964" s="153"/>
      <c r="B964" s="160"/>
      <c r="C964" s="175"/>
      <c r="D964" s="153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</row>
    <row r="965" spans="1:16" ht="12.75" x14ac:dyDescent="0.2">
      <c r="A965" s="153"/>
      <c r="B965" s="160"/>
      <c r="C965" s="175"/>
      <c r="D965" s="153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</row>
    <row r="966" spans="1:16" ht="12.75" x14ac:dyDescent="0.2">
      <c r="A966" s="153"/>
      <c r="B966" s="160"/>
      <c r="C966" s="175"/>
      <c r="D966" s="153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</row>
    <row r="967" spans="1:16" ht="12.75" x14ac:dyDescent="0.2">
      <c r="A967" s="153"/>
      <c r="B967" s="160"/>
      <c r="C967" s="175"/>
      <c r="D967" s="153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</row>
    <row r="968" spans="1:16" ht="12.75" x14ac:dyDescent="0.2">
      <c r="A968" s="153"/>
      <c r="B968" s="160"/>
      <c r="C968" s="175"/>
      <c r="D968" s="153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</row>
    <row r="969" spans="1:16" ht="12.75" x14ac:dyDescent="0.2">
      <c r="A969" s="153"/>
      <c r="B969" s="160"/>
      <c r="C969" s="175"/>
      <c r="D969" s="153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</row>
    <row r="970" spans="1:16" ht="12.75" x14ac:dyDescent="0.2">
      <c r="A970" s="153"/>
      <c r="B970" s="160"/>
      <c r="C970" s="175"/>
      <c r="D970" s="153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</row>
    <row r="971" spans="1:16" ht="12.75" x14ac:dyDescent="0.2">
      <c r="A971" s="153"/>
      <c r="B971" s="160"/>
      <c r="C971" s="175"/>
      <c r="D971" s="153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</row>
    <row r="972" spans="1:16" ht="12.75" x14ac:dyDescent="0.2">
      <c r="A972" s="153"/>
      <c r="B972" s="160"/>
      <c r="C972" s="175"/>
      <c r="D972" s="153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</row>
    <row r="973" spans="1:16" ht="12.75" x14ac:dyDescent="0.2">
      <c r="A973" s="153"/>
      <c r="B973" s="160"/>
      <c r="C973" s="175"/>
      <c r="D973" s="153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</row>
    <row r="974" spans="1:16" ht="12.75" x14ac:dyDescent="0.2">
      <c r="A974" s="153"/>
      <c r="B974" s="160"/>
      <c r="C974" s="175"/>
      <c r="D974" s="153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</row>
    <row r="975" spans="1:16" ht="12.75" x14ac:dyDescent="0.2">
      <c r="A975" s="153"/>
      <c r="B975" s="160"/>
      <c r="C975" s="175"/>
      <c r="D975" s="153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</row>
    <row r="976" spans="1:16" ht="12.75" x14ac:dyDescent="0.2">
      <c r="A976" s="153"/>
      <c r="B976" s="160"/>
      <c r="C976" s="175"/>
      <c r="D976" s="153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</row>
    <row r="977" spans="1:16" ht="12.75" x14ac:dyDescent="0.2">
      <c r="A977" s="153"/>
      <c r="B977" s="160"/>
      <c r="C977" s="175"/>
      <c r="D977" s="153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</row>
    <row r="978" spans="1:16" ht="12.75" x14ac:dyDescent="0.2">
      <c r="A978" s="153"/>
      <c r="B978" s="160"/>
      <c r="C978" s="175"/>
      <c r="D978" s="153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</row>
    <row r="979" spans="1:16" ht="12.75" x14ac:dyDescent="0.2">
      <c r="A979" s="153"/>
      <c r="B979" s="160"/>
      <c r="C979" s="175"/>
      <c r="D979" s="153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</row>
    <row r="980" spans="1:16" ht="12.75" x14ac:dyDescent="0.2">
      <c r="A980" s="153"/>
      <c r="B980" s="160"/>
      <c r="C980" s="175"/>
      <c r="D980" s="153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</row>
    <row r="981" spans="1:16" ht="12.75" x14ac:dyDescent="0.2">
      <c r="A981" s="153"/>
      <c r="B981" s="160"/>
      <c r="C981" s="175"/>
      <c r="D981" s="153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</row>
    <row r="982" spans="1:16" ht="12.75" x14ac:dyDescent="0.2">
      <c r="A982" s="153"/>
      <c r="B982" s="160"/>
      <c r="C982" s="175"/>
      <c r="D982" s="153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</row>
    <row r="983" spans="1:16" ht="12.75" x14ac:dyDescent="0.2">
      <c r="A983" s="153"/>
      <c r="B983" s="160"/>
      <c r="C983" s="175"/>
      <c r="D983" s="153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</row>
    <row r="984" spans="1:16" ht="12.75" x14ac:dyDescent="0.2">
      <c r="A984" s="153"/>
      <c r="B984" s="160"/>
      <c r="C984" s="175"/>
      <c r="D984" s="153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</row>
    <row r="985" spans="1:16" ht="12.75" x14ac:dyDescent="0.2">
      <c r="A985" s="153"/>
      <c r="B985" s="160"/>
      <c r="C985" s="175"/>
      <c r="D985" s="153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</row>
    <row r="986" spans="1:16" ht="12.75" x14ac:dyDescent="0.2">
      <c r="A986" s="153"/>
      <c r="B986" s="160"/>
      <c r="C986" s="175"/>
      <c r="D986" s="153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</row>
    <row r="987" spans="1:16" ht="12.75" x14ac:dyDescent="0.2">
      <c r="A987" s="153"/>
      <c r="B987" s="160"/>
      <c r="C987" s="175"/>
      <c r="D987" s="153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</row>
    <row r="988" spans="1:16" ht="12.75" x14ac:dyDescent="0.2">
      <c r="A988" s="153"/>
      <c r="B988" s="160"/>
      <c r="C988" s="175"/>
      <c r="D988" s="153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</row>
    <row r="989" spans="1:16" ht="12.75" x14ac:dyDescent="0.2">
      <c r="A989" s="153"/>
      <c r="B989" s="160"/>
      <c r="C989" s="175"/>
      <c r="D989" s="153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</row>
    <row r="990" spans="1:16" ht="12.75" x14ac:dyDescent="0.2">
      <c r="A990" s="153"/>
      <c r="B990" s="160"/>
      <c r="C990" s="175"/>
      <c r="D990" s="153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</row>
    <row r="991" spans="1:16" ht="12.75" x14ac:dyDescent="0.2">
      <c r="A991" s="153"/>
      <c r="B991" s="160"/>
      <c r="C991" s="175"/>
      <c r="D991" s="153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</row>
    <row r="992" spans="1:16" ht="12.75" x14ac:dyDescent="0.2">
      <c r="A992" s="153"/>
      <c r="B992" s="160"/>
      <c r="C992" s="175"/>
      <c r="D992" s="153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</row>
    <row r="993" spans="1:16" ht="12.75" x14ac:dyDescent="0.2">
      <c r="A993" s="153"/>
      <c r="B993" s="160"/>
      <c r="C993" s="175"/>
      <c r="D993" s="153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</row>
    <row r="994" spans="1:16" ht="12.75" x14ac:dyDescent="0.2">
      <c r="A994" s="153"/>
      <c r="B994" s="160"/>
      <c r="C994" s="175"/>
      <c r="D994" s="153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</row>
    <row r="995" spans="1:16" ht="12.75" x14ac:dyDescent="0.2">
      <c r="A995" s="153"/>
      <c r="B995" s="160"/>
      <c r="C995" s="175"/>
      <c r="D995" s="153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</row>
    <row r="996" spans="1:16" ht="12.75" x14ac:dyDescent="0.2">
      <c r="A996" s="153"/>
      <c r="B996" s="160"/>
      <c r="C996" s="175"/>
      <c r="D996" s="153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</row>
    <row r="997" spans="1:16" ht="12.75" x14ac:dyDescent="0.2">
      <c r="A997" s="153"/>
      <c r="B997" s="160"/>
      <c r="C997" s="175"/>
      <c r="D997" s="153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</row>
    <row r="998" spans="1:16" ht="12.75" x14ac:dyDescent="0.2">
      <c r="A998" s="153"/>
      <c r="B998" s="160"/>
      <c r="C998" s="175"/>
      <c r="D998" s="153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</row>
    <row r="999" spans="1:16" ht="12.75" x14ac:dyDescent="0.2">
      <c r="A999" s="153"/>
      <c r="B999" s="160"/>
      <c r="C999" s="175"/>
      <c r="D999" s="153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</row>
    <row r="1000" spans="1:16" ht="12.75" x14ac:dyDescent="0.2">
      <c r="A1000" s="153"/>
      <c r="B1000" s="160"/>
      <c r="C1000" s="175"/>
      <c r="D1000" s="153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</row>
    <row r="1001" spans="1:16" ht="12.75" x14ac:dyDescent="0.2">
      <c r="A1001" s="153"/>
      <c r="B1001" s="160"/>
      <c r="C1001" s="175"/>
      <c r="D1001" s="153"/>
      <c r="E1001" s="150"/>
      <c r="F1001" s="150"/>
      <c r="G1001" s="150"/>
      <c r="H1001" s="150"/>
      <c r="I1001" s="150"/>
      <c r="J1001" s="150"/>
      <c r="K1001" s="150"/>
      <c r="L1001" s="150"/>
      <c r="M1001" s="150"/>
      <c r="N1001" s="150"/>
      <c r="O1001" s="150"/>
      <c r="P1001" s="150"/>
    </row>
    <row r="1002" spans="1:16" ht="12.75" x14ac:dyDescent="0.2">
      <c r="A1002" s="153"/>
      <c r="B1002" s="160"/>
      <c r="C1002" s="175"/>
      <c r="D1002" s="153"/>
      <c r="E1002" s="150"/>
      <c r="F1002" s="150"/>
      <c r="G1002" s="150"/>
      <c r="H1002" s="150"/>
      <c r="I1002" s="150"/>
      <c r="J1002" s="150"/>
      <c r="K1002" s="150"/>
      <c r="L1002" s="150"/>
      <c r="M1002" s="150"/>
      <c r="N1002" s="150"/>
      <c r="O1002" s="150"/>
      <c r="P1002" s="150"/>
    </row>
    <row r="1003" spans="1:16" ht="12.75" x14ac:dyDescent="0.2">
      <c r="A1003" s="153"/>
      <c r="B1003" s="160"/>
      <c r="C1003" s="175"/>
      <c r="D1003" s="153"/>
      <c r="E1003" s="150"/>
      <c r="F1003" s="150"/>
      <c r="G1003" s="150"/>
      <c r="H1003" s="150"/>
      <c r="I1003" s="150"/>
      <c r="J1003" s="150"/>
      <c r="K1003" s="150"/>
      <c r="L1003" s="150"/>
      <c r="M1003" s="150"/>
      <c r="N1003" s="150"/>
      <c r="O1003" s="150"/>
      <c r="P1003" s="150"/>
    </row>
    <row r="1004" spans="1:16" ht="12.75" x14ac:dyDescent="0.2">
      <c r="A1004" s="153"/>
      <c r="B1004" s="160"/>
      <c r="C1004" s="175"/>
      <c r="D1004" s="153"/>
      <c r="E1004" s="150"/>
      <c r="F1004" s="150"/>
      <c r="G1004" s="150"/>
      <c r="H1004" s="150"/>
      <c r="I1004" s="150"/>
      <c r="J1004" s="150"/>
      <c r="K1004" s="150"/>
      <c r="L1004" s="150"/>
      <c r="M1004" s="150"/>
      <c r="N1004" s="150"/>
      <c r="O1004" s="150"/>
      <c r="P1004" s="150"/>
    </row>
    <row r="1005" spans="1:16" ht="12.75" x14ac:dyDescent="0.2">
      <c r="A1005" s="153"/>
      <c r="B1005" s="160"/>
      <c r="C1005" s="175"/>
      <c r="D1005" s="153"/>
      <c r="E1005" s="150"/>
      <c r="F1005" s="150"/>
      <c r="G1005" s="150"/>
      <c r="H1005" s="150"/>
      <c r="I1005" s="150"/>
      <c r="J1005" s="150"/>
      <c r="K1005" s="150"/>
      <c r="L1005" s="150"/>
      <c r="M1005" s="150"/>
      <c r="N1005" s="150"/>
      <c r="O1005" s="150"/>
      <c r="P1005" s="150"/>
    </row>
    <row r="1006" spans="1:16" ht="12.75" x14ac:dyDescent="0.2">
      <c r="A1006" s="153"/>
      <c r="B1006" s="160"/>
      <c r="C1006" s="175"/>
      <c r="D1006" s="153"/>
      <c r="E1006" s="150"/>
      <c r="F1006" s="150"/>
      <c r="G1006" s="150"/>
      <c r="H1006" s="150"/>
      <c r="I1006" s="150"/>
      <c r="J1006" s="150"/>
      <c r="K1006" s="150"/>
      <c r="L1006" s="150"/>
      <c r="M1006" s="150"/>
      <c r="N1006" s="150"/>
      <c r="O1006" s="150"/>
      <c r="P1006" s="150"/>
    </row>
    <row r="1007" spans="1:16" ht="12.75" x14ac:dyDescent="0.2">
      <c r="A1007" s="153"/>
      <c r="B1007" s="160"/>
      <c r="C1007" s="175"/>
      <c r="D1007" s="153"/>
      <c r="E1007" s="150"/>
      <c r="F1007" s="150"/>
      <c r="G1007" s="150"/>
      <c r="H1007" s="150"/>
      <c r="I1007" s="150"/>
      <c r="J1007" s="150"/>
      <c r="K1007" s="150"/>
      <c r="L1007" s="150"/>
      <c r="M1007" s="150"/>
      <c r="N1007" s="150"/>
      <c r="O1007" s="150"/>
      <c r="P1007" s="150"/>
    </row>
    <row r="1008" spans="1:16" ht="12.75" x14ac:dyDescent="0.2">
      <c r="A1008" s="153"/>
      <c r="B1008" s="160"/>
      <c r="C1008" s="175"/>
      <c r="D1008" s="153"/>
      <c r="E1008" s="150"/>
      <c r="F1008" s="150"/>
      <c r="G1008" s="150"/>
      <c r="H1008" s="150"/>
      <c r="I1008" s="150"/>
      <c r="J1008" s="150"/>
      <c r="K1008" s="150"/>
      <c r="L1008" s="150"/>
      <c r="M1008" s="150"/>
      <c r="N1008" s="150"/>
      <c r="O1008" s="150"/>
      <c r="P1008" s="150"/>
    </row>
    <row r="1009" spans="1:16" ht="12.75" x14ac:dyDescent="0.2">
      <c r="A1009" s="153"/>
      <c r="B1009" s="160"/>
      <c r="C1009" s="175"/>
      <c r="D1009" s="153"/>
      <c r="E1009" s="150"/>
      <c r="F1009" s="150"/>
      <c r="G1009" s="150"/>
      <c r="H1009" s="150"/>
      <c r="I1009" s="150"/>
      <c r="J1009" s="150"/>
      <c r="K1009" s="150"/>
      <c r="L1009" s="150"/>
      <c r="M1009" s="150"/>
      <c r="N1009" s="150"/>
      <c r="O1009" s="150"/>
      <c r="P1009" s="150"/>
    </row>
    <row r="1010" spans="1:16" ht="12.75" x14ac:dyDescent="0.2">
      <c r="A1010" s="153"/>
      <c r="B1010" s="160"/>
      <c r="C1010" s="175"/>
      <c r="D1010" s="153"/>
      <c r="E1010" s="150"/>
      <c r="F1010" s="150"/>
      <c r="G1010" s="150"/>
      <c r="H1010" s="150"/>
      <c r="I1010" s="150"/>
      <c r="J1010" s="150"/>
      <c r="K1010" s="150"/>
      <c r="L1010" s="150"/>
      <c r="M1010" s="150"/>
      <c r="N1010" s="150"/>
      <c r="O1010" s="150"/>
      <c r="P1010" s="150"/>
    </row>
    <row r="1011" spans="1:16" ht="12.75" x14ac:dyDescent="0.2">
      <c r="A1011" s="153"/>
      <c r="B1011" s="160"/>
      <c r="C1011" s="175"/>
      <c r="D1011" s="153"/>
      <c r="E1011" s="150"/>
      <c r="F1011" s="150"/>
      <c r="G1011" s="150"/>
      <c r="H1011" s="150"/>
      <c r="I1011" s="150"/>
      <c r="J1011" s="150"/>
      <c r="K1011" s="150"/>
      <c r="L1011" s="150"/>
      <c r="M1011" s="150"/>
      <c r="N1011" s="150"/>
      <c r="O1011" s="150"/>
      <c r="P1011" s="150"/>
    </row>
    <row r="1012" spans="1:16" ht="12.75" x14ac:dyDescent="0.2">
      <c r="A1012" s="153"/>
      <c r="B1012" s="160"/>
      <c r="C1012" s="175"/>
      <c r="D1012" s="153"/>
      <c r="E1012" s="150"/>
      <c r="F1012" s="150"/>
      <c r="G1012" s="150"/>
      <c r="H1012" s="150"/>
      <c r="I1012" s="150"/>
      <c r="J1012" s="150"/>
      <c r="K1012" s="150"/>
      <c r="L1012" s="150"/>
      <c r="M1012" s="150"/>
      <c r="N1012" s="150"/>
      <c r="O1012" s="150"/>
      <c r="P1012" s="150"/>
    </row>
    <row r="1013" spans="1:16" ht="12.75" x14ac:dyDescent="0.2">
      <c r="A1013" s="153"/>
      <c r="B1013" s="160"/>
      <c r="C1013" s="175"/>
      <c r="D1013" s="153"/>
      <c r="E1013" s="150"/>
      <c r="F1013" s="150"/>
      <c r="G1013" s="150"/>
      <c r="H1013" s="150"/>
      <c r="I1013" s="150"/>
      <c r="J1013" s="150"/>
      <c r="K1013" s="150"/>
      <c r="L1013" s="150"/>
      <c r="M1013" s="150"/>
      <c r="N1013" s="150"/>
      <c r="O1013" s="150"/>
      <c r="P1013" s="150"/>
    </row>
    <row r="1014" spans="1:16" ht="12.75" x14ac:dyDescent="0.2">
      <c r="A1014" s="153"/>
      <c r="B1014" s="160"/>
      <c r="C1014" s="175"/>
      <c r="D1014" s="153"/>
      <c r="E1014" s="150"/>
      <c r="F1014" s="150"/>
      <c r="G1014" s="150"/>
      <c r="H1014" s="150"/>
      <c r="I1014" s="150"/>
      <c r="J1014" s="150"/>
      <c r="K1014" s="150"/>
      <c r="L1014" s="150"/>
      <c r="M1014" s="150"/>
      <c r="N1014" s="150"/>
      <c r="O1014" s="150"/>
      <c r="P1014" s="150"/>
    </row>
    <row r="1015" spans="1:16" ht="12.75" x14ac:dyDescent="0.2">
      <c r="A1015" s="153"/>
      <c r="B1015" s="160"/>
      <c r="C1015" s="175"/>
      <c r="D1015" s="153"/>
      <c r="E1015" s="150"/>
      <c r="F1015" s="150"/>
      <c r="G1015" s="150"/>
      <c r="H1015" s="150"/>
      <c r="I1015" s="150"/>
      <c r="J1015" s="150"/>
      <c r="K1015" s="150"/>
      <c r="L1015" s="150"/>
      <c r="M1015" s="150"/>
      <c r="N1015" s="150"/>
      <c r="O1015" s="150"/>
      <c r="P1015" s="150"/>
    </row>
    <row r="1016" spans="1:16" ht="12.75" x14ac:dyDescent="0.2">
      <c r="A1016" s="153"/>
      <c r="B1016" s="160"/>
      <c r="C1016" s="175"/>
      <c r="D1016" s="153"/>
      <c r="E1016" s="150"/>
      <c r="F1016" s="150"/>
      <c r="G1016" s="150"/>
      <c r="H1016" s="150"/>
      <c r="I1016" s="150"/>
      <c r="J1016" s="150"/>
      <c r="K1016" s="150"/>
      <c r="L1016" s="150"/>
      <c r="M1016" s="150"/>
      <c r="N1016" s="150"/>
      <c r="O1016" s="150"/>
      <c r="P1016" s="150"/>
    </row>
    <row r="1017" spans="1:16" ht="12.75" x14ac:dyDescent="0.2">
      <c r="A1017" s="153"/>
      <c r="B1017" s="160"/>
      <c r="C1017" s="175"/>
      <c r="D1017" s="153"/>
      <c r="E1017" s="150"/>
      <c r="F1017" s="150"/>
      <c r="G1017" s="150"/>
      <c r="H1017" s="150"/>
      <c r="I1017" s="150"/>
      <c r="J1017" s="150"/>
      <c r="K1017" s="150"/>
      <c r="L1017" s="150"/>
      <c r="M1017" s="150"/>
      <c r="N1017" s="150"/>
      <c r="O1017" s="150"/>
      <c r="P1017" s="150"/>
    </row>
    <row r="1018" spans="1:16" ht="12.75" x14ac:dyDescent="0.2">
      <c r="A1018" s="153"/>
      <c r="B1018" s="160"/>
      <c r="C1018" s="175"/>
      <c r="D1018" s="153"/>
      <c r="E1018" s="150"/>
      <c r="F1018" s="150"/>
      <c r="G1018" s="150"/>
      <c r="H1018" s="150"/>
      <c r="I1018" s="150"/>
      <c r="J1018" s="150"/>
      <c r="K1018" s="150"/>
      <c r="L1018" s="150"/>
      <c r="M1018" s="150"/>
      <c r="N1018" s="150"/>
      <c r="O1018" s="150"/>
      <c r="P1018" s="150"/>
    </row>
    <row r="1019" spans="1:16" ht="12.75" x14ac:dyDescent="0.2">
      <c r="A1019" s="153"/>
      <c r="B1019" s="160"/>
      <c r="C1019" s="175"/>
      <c r="D1019" s="153"/>
      <c r="E1019" s="150"/>
      <c r="F1019" s="150"/>
      <c r="G1019" s="150"/>
      <c r="H1019" s="150"/>
      <c r="I1019" s="150"/>
      <c r="J1019" s="150"/>
      <c r="K1019" s="150"/>
      <c r="L1019" s="150"/>
      <c r="M1019" s="150"/>
      <c r="N1019" s="150"/>
      <c r="O1019" s="150"/>
      <c r="P1019" s="150"/>
    </row>
    <row r="1020" spans="1:16" ht="12.75" x14ac:dyDescent="0.2">
      <c r="A1020" s="153"/>
      <c r="B1020" s="160"/>
      <c r="C1020" s="175"/>
      <c r="D1020" s="153"/>
      <c r="E1020" s="150"/>
      <c r="F1020" s="150"/>
      <c r="G1020" s="150"/>
      <c r="H1020" s="150"/>
      <c r="I1020" s="150"/>
      <c r="J1020" s="150"/>
      <c r="K1020" s="150"/>
      <c r="L1020" s="150"/>
      <c r="M1020" s="150"/>
      <c r="N1020" s="150"/>
      <c r="O1020" s="150"/>
      <c r="P1020" s="150"/>
    </row>
    <row r="1021" spans="1:16" ht="12.75" x14ac:dyDescent="0.2">
      <c r="A1021" s="153"/>
      <c r="B1021" s="160"/>
      <c r="C1021" s="175"/>
      <c r="D1021" s="153"/>
      <c r="E1021" s="150"/>
      <c r="F1021" s="150"/>
      <c r="G1021" s="150"/>
      <c r="H1021" s="150"/>
      <c r="I1021" s="150"/>
      <c r="J1021" s="150"/>
      <c r="K1021" s="150"/>
      <c r="L1021" s="150"/>
      <c r="M1021" s="150"/>
      <c r="N1021" s="150"/>
      <c r="O1021" s="150"/>
      <c r="P1021" s="150"/>
    </row>
    <row r="1022" spans="1:16" ht="12.75" x14ac:dyDescent="0.2">
      <c r="A1022" s="153"/>
      <c r="B1022" s="160"/>
      <c r="C1022" s="175"/>
      <c r="D1022" s="153"/>
      <c r="E1022" s="150"/>
      <c r="F1022" s="150"/>
      <c r="G1022" s="150"/>
      <c r="H1022" s="150"/>
      <c r="I1022" s="150"/>
      <c r="J1022" s="150"/>
      <c r="K1022" s="150"/>
      <c r="L1022" s="150"/>
      <c r="M1022" s="150"/>
      <c r="N1022" s="150"/>
      <c r="O1022" s="150"/>
      <c r="P1022" s="150"/>
    </row>
    <row r="1023" spans="1:16" ht="12.75" x14ac:dyDescent="0.2">
      <c r="A1023" s="153"/>
      <c r="B1023" s="160"/>
      <c r="C1023" s="175"/>
      <c r="D1023" s="153"/>
      <c r="E1023" s="150"/>
      <c r="F1023" s="150"/>
      <c r="G1023" s="150"/>
      <c r="H1023" s="150"/>
      <c r="I1023" s="150"/>
      <c r="J1023" s="150"/>
      <c r="K1023" s="150"/>
      <c r="L1023" s="150"/>
      <c r="M1023" s="150"/>
      <c r="N1023" s="150"/>
      <c r="O1023" s="150"/>
      <c r="P1023" s="150"/>
    </row>
    <row r="1024" spans="1:16" ht="12.75" x14ac:dyDescent="0.2">
      <c r="A1024" s="153"/>
      <c r="B1024" s="160"/>
      <c r="C1024" s="175"/>
      <c r="D1024" s="153"/>
      <c r="E1024" s="150"/>
      <c r="F1024" s="150"/>
      <c r="G1024" s="150"/>
      <c r="H1024" s="150"/>
      <c r="I1024" s="150"/>
      <c r="J1024" s="150"/>
      <c r="K1024" s="150"/>
      <c r="L1024" s="150"/>
      <c r="M1024" s="150"/>
      <c r="N1024" s="150"/>
      <c r="O1024" s="150"/>
      <c r="P1024" s="150"/>
    </row>
    <row r="1025" spans="1:16" ht="12.75" x14ac:dyDescent="0.2">
      <c r="A1025" s="153"/>
      <c r="B1025" s="160"/>
      <c r="C1025" s="175"/>
      <c r="D1025" s="153"/>
      <c r="E1025" s="150"/>
      <c r="F1025" s="150"/>
      <c r="G1025" s="150"/>
      <c r="H1025" s="150"/>
      <c r="I1025" s="150"/>
      <c r="J1025" s="150"/>
      <c r="K1025" s="150"/>
      <c r="L1025" s="150"/>
      <c r="M1025" s="150"/>
      <c r="N1025" s="150"/>
      <c r="O1025" s="150"/>
      <c r="P1025" s="150"/>
    </row>
    <row r="1026" spans="1:16" ht="12.75" x14ac:dyDescent="0.2">
      <c r="A1026" s="153"/>
      <c r="B1026" s="160"/>
      <c r="C1026" s="175"/>
      <c r="D1026" s="153"/>
      <c r="E1026" s="150"/>
      <c r="F1026" s="150"/>
      <c r="G1026" s="150"/>
      <c r="H1026" s="150"/>
      <c r="I1026" s="150"/>
      <c r="J1026" s="150"/>
      <c r="K1026" s="150"/>
      <c r="L1026" s="150"/>
      <c r="M1026" s="150"/>
      <c r="N1026" s="150"/>
      <c r="O1026" s="150"/>
      <c r="P1026" s="150"/>
    </row>
    <row r="1027" spans="1:16" ht="12.75" x14ac:dyDescent="0.2">
      <c r="A1027" s="153"/>
      <c r="B1027" s="160"/>
      <c r="C1027" s="175"/>
      <c r="D1027" s="153"/>
      <c r="E1027" s="150"/>
      <c r="F1027" s="150"/>
      <c r="G1027" s="150"/>
      <c r="H1027" s="150"/>
      <c r="I1027" s="150"/>
      <c r="J1027" s="150"/>
      <c r="K1027" s="150"/>
      <c r="L1027" s="150"/>
      <c r="M1027" s="150"/>
      <c r="N1027" s="150"/>
      <c r="O1027" s="150"/>
      <c r="P1027" s="150"/>
    </row>
    <row r="1028" spans="1:16" ht="12.75" x14ac:dyDescent="0.2">
      <c r="A1028" s="153"/>
      <c r="B1028" s="160"/>
      <c r="C1028" s="175"/>
      <c r="D1028" s="153"/>
      <c r="E1028" s="150"/>
      <c r="F1028" s="150"/>
      <c r="G1028" s="150"/>
      <c r="H1028" s="150"/>
      <c r="I1028" s="150"/>
      <c r="J1028" s="150"/>
      <c r="K1028" s="150"/>
      <c r="L1028" s="150"/>
      <c r="M1028" s="150"/>
      <c r="N1028" s="150"/>
      <c r="O1028" s="150"/>
      <c r="P1028" s="150"/>
    </row>
    <row r="1029" spans="1:16" ht="12.75" x14ac:dyDescent="0.2">
      <c r="A1029" s="153"/>
      <c r="B1029" s="160"/>
      <c r="C1029" s="175"/>
      <c r="D1029" s="153"/>
      <c r="E1029" s="150"/>
      <c r="F1029" s="150"/>
      <c r="G1029" s="150"/>
      <c r="H1029" s="150"/>
      <c r="I1029" s="150"/>
      <c r="J1029" s="150"/>
      <c r="K1029" s="150"/>
      <c r="L1029" s="150"/>
      <c r="M1029" s="150"/>
      <c r="N1029" s="150"/>
      <c r="O1029" s="150"/>
      <c r="P1029" s="150"/>
    </row>
    <row r="1030" spans="1:16" ht="12.75" x14ac:dyDescent="0.2">
      <c r="A1030" s="153"/>
      <c r="B1030" s="160"/>
      <c r="C1030" s="175"/>
      <c r="D1030" s="153"/>
      <c r="E1030" s="150"/>
      <c r="F1030" s="150"/>
      <c r="G1030" s="150"/>
      <c r="H1030" s="150"/>
      <c r="I1030" s="150"/>
      <c r="J1030" s="150"/>
      <c r="K1030" s="150"/>
      <c r="L1030" s="150"/>
      <c r="M1030" s="150"/>
      <c r="N1030" s="150"/>
      <c r="O1030" s="150"/>
      <c r="P1030" s="150"/>
    </row>
    <row r="1031" spans="1:16" ht="12.75" x14ac:dyDescent="0.2">
      <c r="A1031" s="153"/>
      <c r="B1031" s="160"/>
      <c r="C1031" s="175"/>
      <c r="D1031" s="153"/>
      <c r="E1031" s="150"/>
      <c r="F1031" s="150"/>
      <c r="G1031" s="150"/>
      <c r="H1031" s="150"/>
      <c r="I1031" s="150"/>
      <c r="J1031" s="150"/>
      <c r="K1031" s="150"/>
      <c r="L1031" s="150"/>
      <c r="M1031" s="150"/>
      <c r="N1031" s="150"/>
      <c r="O1031" s="150"/>
      <c r="P1031" s="150"/>
    </row>
    <row r="1032" spans="1:16" ht="12.75" x14ac:dyDescent="0.2">
      <c r="A1032" s="153"/>
      <c r="B1032" s="160"/>
      <c r="C1032" s="175"/>
      <c r="D1032" s="153"/>
      <c r="E1032" s="150"/>
      <c r="F1032" s="150"/>
      <c r="G1032" s="150"/>
      <c r="H1032" s="150"/>
      <c r="I1032" s="150"/>
      <c r="J1032" s="150"/>
      <c r="K1032" s="150"/>
      <c r="L1032" s="150"/>
      <c r="M1032" s="150"/>
      <c r="N1032" s="150"/>
      <c r="O1032" s="150"/>
      <c r="P1032" s="150"/>
    </row>
    <row r="1033" spans="1:16" ht="12.75" x14ac:dyDescent="0.2">
      <c r="A1033" s="153"/>
      <c r="B1033" s="160"/>
      <c r="C1033" s="175"/>
      <c r="D1033" s="153"/>
      <c r="E1033" s="150"/>
      <c r="F1033" s="150"/>
      <c r="G1033" s="150"/>
      <c r="H1033" s="150"/>
      <c r="I1033" s="150"/>
      <c r="J1033" s="150"/>
      <c r="K1033" s="150"/>
      <c r="L1033" s="150"/>
      <c r="M1033" s="150"/>
      <c r="N1033" s="150"/>
      <c r="O1033" s="150"/>
      <c r="P1033" s="150"/>
    </row>
    <row r="1034" spans="1:16" ht="12.75" x14ac:dyDescent="0.2">
      <c r="A1034" s="153"/>
      <c r="B1034" s="160"/>
      <c r="C1034" s="175"/>
      <c r="D1034" s="153"/>
      <c r="E1034" s="150"/>
      <c r="F1034" s="150"/>
      <c r="G1034" s="150"/>
      <c r="H1034" s="150"/>
      <c r="I1034" s="150"/>
      <c r="J1034" s="150"/>
      <c r="K1034" s="150"/>
      <c r="L1034" s="150"/>
      <c r="M1034" s="150"/>
      <c r="N1034" s="150"/>
      <c r="O1034" s="150"/>
      <c r="P1034" s="150"/>
    </row>
    <row r="1035" spans="1:16" ht="12.75" x14ac:dyDescent="0.2">
      <c r="A1035" s="153"/>
      <c r="B1035" s="160"/>
      <c r="C1035" s="175"/>
      <c r="D1035" s="153"/>
      <c r="E1035" s="150"/>
      <c r="F1035" s="150"/>
      <c r="G1035" s="150"/>
      <c r="H1035" s="150"/>
      <c r="I1035" s="150"/>
      <c r="J1035" s="150"/>
      <c r="K1035" s="150"/>
      <c r="L1035" s="150"/>
      <c r="M1035" s="150"/>
      <c r="N1035" s="150"/>
      <c r="O1035" s="150"/>
      <c r="P1035" s="150"/>
    </row>
    <row r="1036" spans="1:16" ht="12.75" x14ac:dyDescent="0.2">
      <c r="A1036" s="153"/>
      <c r="B1036" s="160"/>
      <c r="C1036" s="175"/>
      <c r="D1036" s="153"/>
      <c r="E1036" s="150"/>
      <c r="F1036" s="150"/>
      <c r="G1036" s="150"/>
      <c r="H1036" s="150"/>
      <c r="I1036" s="150"/>
      <c r="J1036" s="150"/>
      <c r="K1036" s="150"/>
      <c r="L1036" s="150"/>
      <c r="M1036" s="150"/>
      <c r="N1036" s="150"/>
      <c r="O1036" s="150"/>
      <c r="P1036" s="150"/>
    </row>
    <row r="1037" spans="1:16" ht="12.75" x14ac:dyDescent="0.2">
      <c r="A1037" s="153"/>
      <c r="B1037" s="160"/>
      <c r="C1037" s="175"/>
      <c r="D1037" s="153"/>
      <c r="E1037" s="150"/>
      <c r="F1037" s="150"/>
      <c r="G1037" s="150"/>
      <c r="H1037" s="150"/>
      <c r="I1037" s="150"/>
      <c r="J1037" s="150"/>
      <c r="K1037" s="150"/>
      <c r="L1037" s="150"/>
      <c r="M1037" s="150"/>
      <c r="N1037" s="150"/>
      <c r="O1037" s="150"/>
      <c r="P1037" s="150"/>
    </row>
    <row r="1038" spans="1:16" ht="12.75" x14ac:dyDescent="0.2">
      <c r="A1038" s="153"/>
      <c r="B1038" s="160"/>
      <c r="C1038" s="175"/>
      <c r="D1038" s="153"/>
      <c r="E1038" s="150"/>
      <c r="F1038" s="150"/>
      <c r="G1038" s="150"/>
      <c r="H1038" s="150"/>
      <c r="I1038" s="150"/>
      <c r="J1038" s="150"/>
      <c r="K1038" s="150"/>
      <c r="L1038" s="150"/>
      <c r="M1038" s="150"/>
      <c r="N1038" s="150"/>
      <c r="O1038" s="150"/>
      <c r="P1038" s="150"/>
    </row>
    <row r="1039" spans="1:16" ht="12.75" x14ac:dyDescent="0.2">
      <c r="A1039" s="153"/>
      <c r="B1039" s="160"/>
      <c r="C1039" s="175"/>
      <c r="D1039" s="153"/>
      <c r="E1039" s="150"/>
      <c r="F1039" s="150"/>
      <c r="G1039" s="150"/>
      <c r="H1039" s="150"/>
      <c r="I1039" s="150"/>
      <c r="J1039" s="150"/>
      <c r="K1039" s="150"/>
      <c r="L1039" s="150"/>
      <c r="M1039" s="150"/>
      <c r="N1039" s="150"/>
      <c r="O1039" s="150"/>
      <c r="P1039" s="150"/>
    </row>
    <row r="1040" spans="1:16" ht="12.75" x14ac:dyDescent="0.2">
      <c r="A1040" s="153"/>
      <c r="B1040" s="160"/>
      <c r="C1040" s="175"/>
      <c r="D1040" s="153"/>
      <c r="E1040" s="150"/>
      <c r="F1040" s="150"/>
      <c r="G1040" s="150"/>
      <c r="H1040" s="150"/>
      <c r="I1040" s="150"/>
      <c r="J1040" s="150"/>
      <c r="K1040" s="150"/>
      <c r="L1040" s="150"/>
      <c r="M1040" s="150"/>
      <c r="N1040" s="150"/>
      <c r="O1040" s="150"/>
      <c r="P1040" s="150"/>
    </row>
    <row r="1041" spans="1:16" ht="12.75" x14ac:dyDescent="0.2">
      <c r="A1041" s="153"/>
      <c r="B1041" s="160"/>
      <c r="C1041" s="175"/>
      <c r="D1041" s="153"/>
      <c r="E1041" s="150"/>
      <c r="F1041" s="150"/>
      <c r="G1041" s="150"/>
      <c r="H1041" s="150"/>
      <c r="I1041" s="150"/>
      <c r="J1041" s="150"/>
      <c r="K1041" s="150"/>
      <c r="L1041" s="150"/>
      <c r="M1041" s="150"/>
      <c r="N1041" s="150"/>
      <c r="O1041" s="150"/>
      <c r="P1041" s="150"/>
    </row>
    <row r="1042" spans="1:16" ht="12.75" x14ac:dyDescent="0.2">
      <c r="A1042" s="153"/>
      <c r="B1042" s="160"/>
      <c r="C1042" s="175"/>
      <c r="D1042" s="153"/>
      <c r="E1042" s="150"/>
      <c r="F1042" s="150"/>
      <c r="G1042" s="150"/>
      <c r="H1042" s="150"/>
      <c r="I1042" s="150"/>
      <c r="J1042" s="150"/>
      <c r="K1042" s="150"/>
      <c r="L1042" s="150"/>
      <c r="M1042" s="150"/>
      <c r="N1042" s="150"/>
      <c r="O1042" s="150"/>
      <c r="P1042" s="150"/>
    </row>
    <row r="1043" spans="1:16" ht="12.75" x14ac:dyDescent="0.2">
      <c r="A1043" s="153"/>
      <c r="B1043" s="160"/>
      <c r="C1043" s="175"/>
      <c r="D1043" s="153"/>
      <c r="E1043" s="150"/>
      <c r="F1043" s="150"/>
      <c r="G1043" s="150"/>
      <c r="H1043" s="150"/>
      <c r="I1043" s="150"/>
      <c r="J1043" s="150"/>
      <c r="K1043" s="150"/>
      <c r="L1043" s="150"/>
      <c r="M1043" s="150"/>
      <c r="N1043" s="150"/>
      <c r="O1043" s="150"/>
      <c r="P1043" s="150"/>
    </row>
    <row r="1044" spans="1:16" ht="12.75" x14ac:dyDescent="0.2">
      <c r="A1044" s="153"/>
      <c r="B1044" s="160"/>
      <c r="C1044" s="175"/>
      <c r="D1044" s="153"/>
      <c r="E1044" s="150"/>
      <c r="F1044" s="150"/>
      <c r="G1044" s="150"/>
      <c r="H1044" s="150"/>
      <c r="I1044" s="150"/>
      <c r="J1044" s="150"/>
      <c r="K1044" s="150"/>
      <c r="L1044" s="150"/>
      <c r="M1044" s="150"/>
      <c r="N1044" s="150"/>
      <c r="O1044" s="150"/>
      <c r="P1044" s="150"/>
    </row>
    <row r="1045" spans="1:16" ht="12.75" x14ac:dyDescent="0.2">
      <c r="A1045" s="153"/>
      <c r="B1045" s="160"/>
      <c r="C1045" s="175"/>
      <c r="D1045" s="153"/>
      <c r="E1045" s="150"/>
      <c r="F1045" s="150"/>
      <c r="G1045" s="150"/>
      <c r="H1045" s="150"/>
      <c r="I1045" s="150"/>
      <c r="J1045" s="150"/>
      <c r="K1045" s="150"/>
      <c r="L1045" s="150"/>
      <c r="M1045" s="150"/>
      <c r="N1045" s="150"/>
      <c r="O1045" s="150"/>
      <c r="P1045" s="150"/>
    </row>
    <row r="1046" spans="1:16" ht="12.75" x14ac:dyDescent="0.2">
      <c r="A1046" s="153"/>
      <c r="B1046" s="160"/>
      <c r="C1046" s="175"/>
      <c r="D1046" s="153"/>
      <c r="E1046" s="150"/>
      <c r="F1046" s="150"/>
      <c r="G1046" s="150"/>
      <c r="H1046" s="150"/>
      <c r="I1046" s="150"/>
      <c r="J1046" s="150"/>
      <c r="K1046" s="150"/>
      <c r="L1046" s="150"/>
      <c r="M1046" s="150"/>
      <c r="N1046" s="150"/>
      <c r="O1046" s="150"/>
      <c r="P1046" s="150"/>
    </row>
    <row r="1047" spans="1:16" ht="12.75" x14ac:dyDescent="0.2">
      <c r="A1047" s="153"/>
      <c r="B1047" s="160"/>
      <c r="C1047" s="175"/>
      <c r="D1047" s="153"/>
      <c r="E1047" s="150"/>
      <c r="F1047" s="150"/>
      <c r="G1047" s="150"/>
      <c r="H1047" s="150"/>
      <c r="I1047" s="150"/>
      <c r="J1047" s="150"/>
      <c r="K1047" s="150"/>
      <c r="L1047" s="150"/>
      <c r="M1047" s="150"/>
      <c r="N1047" s="150"/>
      <c r="O1047" s="150"/>
      <c r="P1047" s="150"/>
    </row>
    <row r="1048" spans="1:16" ht="12.75" x14ac:dyDescent="0.2">
      <c r="A1048" s="153"/>
      <c r="B1048" s="160"/>
      <c r="C1048" s="175"/>
      <c r="D1048" s="153"/>
      <c r="E1048" s="150"/>
      <c r="F1048" s="150"/>
      <c r="G1048" s="150"/>
      <c r="H1048" s="150"/>
      <c r="I1048" s="150"/>
      <c r="J1048" s="150"/>
      <c r="K1048" s="150"/>
      <c r="L1048" s="150"/>
      <c r="M1048" s="150"/>
      <c r="N1048" s="150"/>
      <c r="O1048" s="150"/>
      <c r="P1048" s="150"/>
    </row>
    <row r="1049" spans="1:16" ht="12.75" x14ac:dyDescent="0.2">
      <c r="A1049" s="153"/>
      <c r="B1049" s="160"/>
      <c r="C1049" s="175"/>
      <c r="D1049" s="153"/>
      <c r="E1049" s="150"/>
      <c r="F1049" s="150"/>
      <c r="G1049" s="150"/>
      <c r="H1049" s="150"/>
      <c r="I1049" s="150"/>
      <c r="J1049" s="150"/>
      <c r="K1049" s="150"/>
      <c r="L1049" s="150"/>
      <c r="M1049" s="150"/>
      <c r="N1049" s="150"/>
      <c r="O1049" s="150"/>
      <c r="P1049" s="150"/>
    </row>
    <row r="1050" spans="1:16" ht="12.75" x14ac:dyDescent="0.2">
      <c r="A1050" s="153"/>
      <c r="B1050" s="160"/>
      <c r="C1050" s="175"/>
      <c r="D1050" s="153"/>
      <c r="E1050" s="150"/>
      <c r="F1050" s="150"/>
      <c r="G1050" s="150"/>
      <c r="H1050" s="150"/>
      <c r="I1050" s="150"/>
      <c r="J1050" s="150"/>
      <c r="K1050" s="150"/>
      <c r="L1050" s="150"/>
      <c r="M1050" s="150"/>
      <c r="N1050" s="150"/>
      <c r="O1050" s="150"/>
      <c r="P1050" s="150"/>
    </row>
    <row r="1051" spans="1:16" ht="12.75" x14ac:dyDescent="0.2">
      <c r="A1051" s="153"/>
      <c r="B1051" s="160"/>
      <c r="C1051" s="175"/>
      <c r="D1051" s="153"/>
      <c r="E1051" s="150"/>
      <c r="F1051" s="150"/>
      <c r="G1051" s="150"/>
      <c r="H1051" s="150"/>
      <c r="I1051" s="150"/>
      <c r="J1051" s="150"/>
      <c r="K1051" s="150"/>
      <c r="L1051" s="150"/>
      <c r="M1051" s="150"/>
      <c r="N1051" s="150"/>
      <c r="O1051" s="150"/>
      <c r="P1051" s="150"/>
    </row>
    <row r="1052" spans="1:16" ht="12.75" x14ac:dyDescent="0.2">
      <c r="A1052" s="153"/>
      <c r="B1052" s="160"/>
      <c r="C1052" s="175"/>
      <c r="D1052" s="153"/>
      <c r="E1052" s="150"/>
      <c r="F1052" s="150"/>
      <c r="G1052" s="150"/>
      <c r="H1052" s="150"/>
      <c r="I1052" s="150"/>
      <c r="J1052" s="150"/>
      <c r="K1052" s="150"/>
      <c r="L1052" s="150"/>
      <c r="M1052" s="150"/>
      <c r="N1052" s="150"/>
      <c r="O1052" s="150"/>
      <c r="P1052" s="150"/>
    </row>
    <row r="1053" spans="1:16" ht="12.75" x14ac:dyDescent="0.2">
      <c r="A1053" s="153"/>
      <c r="B1053" s="160"/>
      <c r="C1053" s="175"/>
      <c r="D1053" s="153"/>
      <c r="E1053" s="150"/>
      <c r="F1053" s="150"/>
      <c r="G1053" s="150"/>
      <c r="H1053" s="150"/>
      <c r="I1053" s="150"/>
      <c r="J1053" s="150"/>
      <c r="K1053" s="150"/>
      <c r="L1053" s="150"/>
      <c r="M1053" s="150"/>
      <c r="N1053" s="150"/>
      <c r="O1053" s="150"/>
      <c r="P1053" s="150"/>
    </row>
    <row r="1054" spans="1:16" ht="12.75" x14ac:dyDescent="0.2">
      <c r="A1054" s="153"/>
      <c r="B1054" s="160"/>
      <c r="C1054" s="175"/>
      <c r="D1054" s="153"/>
      <c r="E1054" s="150"/>
      <c r="F1054" s="150"/>
      <c r="G1054" s="150"/>
      <c r="H1054" s="150"/>
      <c r="I1054" s="150"/>
      <c r="J1054" s="150"/>
      <c r="K1054" s="150"/>
      <c r="L1054" s="150"/>
      <c r="M1054" s="150"/>
      <c r="N1054" s="150"/>
      <c r="O1054" s="150"/>
      <c r="P1054" s="150"/>
    </row>
    <row r="1055" spans="1:16" ht="12.75" x14ac:dyDescent="0.2">
      <c r="A1055" s="153"/>
      <c r="B1055" s="160"/>
      <c r="C1055" s="175"/>
      <c r="D1055" s="153"/>
      <c r="E1055" s="150"/>
      <c r="F1055" s="150"/>
      <c r="G1055" s="150"/>
      <c r="H1055" s="150"/>
      <c r="I1055" s="150"/>
      <c r="J1055" s="150"/>
      <c r="K1055" s="150"/>
      <c r="L1055" s="150"/>
      <c r="M1055" s="150"/>
      <c r="N1055" s="150"/>
      <c r="O1055" s="150"/>
      <c r="P1055" s="150"/>
    </row>
    <row r="1056" spans="1:16" ht="12.75" x14ac:dyDescent="0.2">
      <c r="A1056" s="153"/>
      <c r="B1056" s="160"/>
      <c r="C1056" s="175"/>
      <c r="D1056" s="153"/>
      <c r="E1056" s="150"/>
      <c r="F1056" s="150"/>
      <c r="G1056" s="150"/>
      <c r="H1056" s="150"/>
      <c r="I1056" s="150"/>
      <c r="J1056" s="150"/>
      <c r="K1056" s="150"/>
      <c r="L1056" s="150"/>
      <c r="M1056" s="150"/>
      <c r="N1056" s="150"/>
      <c r="O1056" s="150"/>
      <c r="P1056" s="150"/>
    </row>
    <row r="1057" spans="1:16" ht="12.75" x14ac:dyDescent="0.2">
      <c r="A1057" s="153"/>
      <c r="B1057" s="160"/>
      <c r="C1057" s="175"/>
      <c r="D1057" s="153"/>
      <c r="E1057" s="150"/>
      <c r="F1057" s="150"/>
      <c r="G1057" s="150"/>
      <c r="H1057" s="150"/>
      <c r="I1057" s="150"/>
      <c r="J1057" s="150"/>
      <c r="K1057" s="150"/>
      <c r="L1057" s="150"/>
      <c r="M1057" s="150"/>
      <c r="N1057" s="150"/>
      <c r="O1057" s="150"/>
      <c r="P1057" s="150"/>
    </row>
    <row r="1058" spans="1:16" ht="12.75" x14ac:dyDescent="0.2">
      <c r="A1058" s="153"/>
      <c r="B1058" s="160"/>
      <c r="C1058" s="175"/>
      <c r="D1058" s="153"/>
      <c r="E1058" s="150"/>
      <c r="F1058" s="150"/>
      <c r="G1058" s="150"/>
      <c r="H1058" s="150"/>
      <c r="I1058" s="150"/>
      <c r="J1058" s="150"/>
      <c r="K1058" s="150"/>
      <c r="L1058" s="150"/>
      <c r="M1058" s="150"/>
      <c r="N1058" s="150"/>
      <c r="O1058" s="150"/>
      <c r="P1058" s="150"/>
    </row>
    <row r="1059" spans="1:16" ht="12.75" x14ac:dyDescent="0.2">
      <c r="A1059" s="153"/>
      <c r="B1059" s="160"/>
      <c r="C1059" s="175"/>
      <c r="D1059" s="153"/>
      <c r="E1059" s="150"/>
      <c r="F1059" s="150"/>
      <c r="G1059" s="150"/>
      <c r="H1059" s="150"/>
      <c r="I1059" s="150"/>
      <c r="J1059" s="150"/>
      <c r="K1059" s="150"/>
      <c r="L1059" s="150"/>
      <c r="M1059" s="150"/>
      <c r="N1059" s="150"/>
      <c r="O1059" s="150"/>
      <c r="P1059" s="150"/>
    </row>
    <row r="1060" spans="1:16" ht="12.75" x14ac:dyDescent="0.2">
      <c r="A1060" s="153"/>
      <c r="B1060" s="160"/>
      <c r="C1060" s="175"/>
      <c r="D1060" s="153"/>
      <c r="E1060" s="150"/>
      <c r="F1060" s="150"/>
      <c r="G1060" s="150"/>
      <c r="H1060" s="150"/>
      <c r="I1060" s="150"/>
      <c r="J1060" s="150"/>
      <c r="K1060" s="150"/>
      <c r="L1060" s="150"/>
      <c r="M1060" s="150"/>
      <c r="N1060" s="150"/>
      <c r="O1060" s="150"/>
      <c r="P1060" s="150"/>
    </row>
    <row r="1061" spans="1:16" ht="12.75" x14ac:dyDescent="0.2">
      <c r="A1061" s="153"/>
      <c r="B1061" s="160"/>
      <c r="C1061" s="175"/>
      <c r="D1061" s="153"/>
      <c r="E1061" s="150"/>
      <c r="F1061" s="150"/>
      <c r="G1061" s="150"/>
      <c r="H1061" s="150"/>
      <c r="I1061" s="150"/>
      <c r="J1061" s="150"/>
      <c r="K1061" s="150"/>
      <c r="L1061" s="150"/>
      <c r="M1061" s="150"/>
      <c r="N1061" s="150"/>
      <c r="O1061" s="150"/>
      <c r="P1061" s="150"/>
    </row>
    <row r="1062" spans="1:16" ht="12.75" x14ac:dyDescent="0.2">
      <c r="A1062" s="153"/>
      <c r="B1062" s="160"/>
      <c r="C1062" s="175"/>
      <c r="D1062" s="153"/>
      <c r="E1062" s="150"/>
      <c r="F1062" s="150"/>
      <c r="G1062" s="150"/>
      <c r="H1062" s="150"/>
      <c r="I1062" s="150"/>
      <c r="J1062" s="150"/>
      <c r="K1062" s="150"/>
      <c r="L1062" s="150"/>
      <c r="M1062" s="150"/>
      <c r="N1062" s="150"/>
      <c r="O1062" s="150"/>
      <c r="P1062" s="150"/>
    </row>
    <row r="1063" spans="1:16" ht="12.75" x14ac:dyDescent="0.2">
      <c r="A1063" s="153"/>
      <c r="B1063" s="160"/>
      <c r="C1063" s="175"/>
      <c r="D1063" s="153"/>
      <c r="E1063" s="150"/>
      <c r="F1063" s="150"/>
      <c r="G1063" s="150"/>
      <c r="H1063" s="150"/>
      <c r="I1063" s="150"/>
      <c r="J1063" s="150"/>
      <c r="K1063" s="150"/>
      <c r="L1063" s="150"/>
      <c r="M1063" s="150"/>
      <c r="N1063" s="150"/>
      <c r="O1063" s="150"/>
      <c r="P1063" s="150"/>
    </row>
    <row r="1064" spans="1:16" ht="12.75" x14ac:dyDescent="0.2">
      <c r="A1064" s="153"/>
      <c r="B1064" s="160"/>
      <c r="C1064" s="175"/>
      <c r="D1064" s="153"/>
      <c r="E1064" s="150"/>
      <c r="F1064" s="150"/>
      <c r="G1064" s="150"/>
      <c r="H1064" s="150"/>
      <c r="I1064" s="150"/>
      <c r="J1064" s="150"/>
      <c r="K1064" s="150"/>
      <c r="L1064" s="150"/>
      <c r="M1064" s="150"/>
      <c r="N1064" s="150"/>
      <c r="O1064" s="150"/>
      <c r="P1064" s="150"/>
    </row>
    <row r="1065" spans="1:16" ht="12.75" x14ac:dyDescent="0.2">
      <c r="A1065" s="153"/>
      <c r="B1065" s="160"/>
      <c r="C1065" s="175"/>
      <c r="D1065" s="153"/>
      <c r="E1065" s="150"/>
      <c r="F1065" s="150"/>
      <c r="G1065" s="150"/>
      <c r="H1065" s="150"/>
      <c r="I1065" s="150"/>
      <c r="J1065" s="150"/>
      <c r="K1065" s="150"/>
      <c r="L1065" s="150"/>
      <c r="M1065" s="150"/>
      <c r="N1065" s="150"/>
      <c r="O1065" s="150"/>
      <c r="P1065" s="150"/>
    </row>
    <row r="1066" spans="1:16" ht="12.75" x14ac:dyDescent="0.2">
      <c r="A1066" s="153"/>
      <c r="B1066" s="160"/>
      <c r="C1066" s="175"/>
      <c r="D1066" s="153"/>
      <c r="E1066" s="150"/>
      <c r="F1066" s="150"/>
      <c r="G1066" s="150"/>
      <c r="H1066" s="150"/>
      <c r="I1066" s="150"/>
      <c r="J1066" s="150"/>
      <c r="K1066" s="150"/>
      <c r="L1066" s="150"/>
      <c r="M1066" s="150"/>
      <c r="N1066" s="150"/>
      <c r="O1066" s="150"/>
      <c r="P1066" s="150"/>
    </row>
    <row r="1067" spans="1:16" ht="12.75" x14ac:dyDescent="0.2">
      <c r="A1067" s="153"/>
      <c r="B1067" s="160"/>
      <c r="C1067" s="175"/>
      <c r="D1067" s="153"/>
      <c r="E1067" s="150"/>
      <c r="F1067" s="150"/>
      <c r="G1067" s="150"/>
      <c r="H1067" s="150"/>
      <c r="I1067" s="150"/>
      <c r="J1067" s="150"/>
      <c r="K1067" s="150"/>
      <c r="L1067" s="150"/>
      <c r="M1067" s="150"/>
      <c r="N1067" s="150"/>
      <c r="O1067" s="150"/>
      <c r="P1067" s="150"/>
    </row>
    <row r="1068" spans="1:16" ht="12.75" x14ac:dyDescent="0.2">
      <c r="A1068" s="153"/>
      <c r="B1068" s="160"/>
      <c r="C1068" s="175"/>
      <c r="D1068" s="153"/>
      <c r="E1068" s="150"/>
      <c r="F1068" s="150"/>
      <c r="G1068" s="150"/>
      <c r="H1068" s="150"/>
      <c r="I1068" s="150"/>
      <c r="J1068" s="150"/>
      <c r="K1068" s="150"/>
      <c r="L1068" s="150"/>
      <c r="M1068" s="150"/>
      <c r="N1068" s="150"/>
      <c r="O1068" s="150"/>
      <c r="P1068" s="150"/>
    </row>
    <row r="1069" spans="1:16" ht="12.75" x14ac:dyDescent="0.2">
      <c r="A1069" s="153"/>
      <c r="B1069" s="160"/>
      <c r="C1069" s="175"/>
      <c r="D1069" s="153"/>
      <c r="E1069" s="150"/>
      <c r="F1069" s="150"/>
      <c r="G1069" s="150"/>
      <c r="H1069" s="150"/>
      <c r="I1069" s="150"/>
      <c r="J1069" s="150"/>
      <c r="K1069" s="150"/>
      <c r="L1069" s="150"/>
      <c r="M1069" s="150"/>
      <c r="N1069" s="150"/>
      <c r="O1069" s="150"/>
      <c r="P1069" s="150"/>
    </row>
    <row r="1070" spans="1:16" ht="12.75" x14ac:dyDescent="0.2">
      <c r="A1070" s="153"/>
      <c r="B1070" s="160"/>
      <c r="C1070" s="175"/>
      <c r="D1070" s="153"/>
      <c r="E1070" s="150"/>
      <c r="F1070" s="150"/>
      <c r="G1070" s="150"/>
      <c r="H1070" s="150"/>
      <c r="I1070" s="150"/>
      <c r="J1070" s="150"/>
      <c r="K1070" s="150"/>
      <c r="L1070" s="150"/>
      <c r="M1070" s="150"/>
      <c r="N1070" s="150"/>
      <c r="O1070" s="150"/>
      <c r="P1070" s="150"/>
    </row>
    <row r="1071" spans="1:16" ht="12.75" x14ac:dyDescent="0.2">
      <c r="A1071" s="153"/>
      <c r="B1071" s="160"/>
      <c r="C1071" s="175"/>
      <c r="D1071" s="153"/>
      <c r="E1071" s="150"/>
      <c r="F1071" s="150"/>
      <c r="G1071" s="150"/>
      <c r="H1071" s="150"/>
      <c r="I1071" s="150"/>
      <c r="J1071" s="150"/>
      <c r="K1071" s="150"/>
      <c r="L1071" s="150"/>
      <c r="M1071" s="150"/>
      <c r="N1071" s="150"/>
      <c r="O1071" s="150"/>
      <c r="P1071" s="150"/>
    </row>
    <row r="1072" spans="1:16" ht="12.75" x14ac:dyDescent="0.2">
      <c r="A1072" s="153"/>
      <c r="B1072" s="160"/>
      <c r="C1072" s="175"/>
      <c r="D1072" s="153"/>
      <c r="E1072" s="150"/>
      <c r="F1072" s="150"/>
      <c r="G1072" s="150"/>
      <c r="H1072" s="150"/>
      <c r="I1072" s="150"/>
      <c r="J1072" s="150"/>
      <c r="K1072" s="150"/>
      <c r="L1072" s="150"/>
      <c r="M1072" s="150"/>
      <c r="N1072" s="150"/>
      <c r="O1072" s="150"/>
      <c r="P1072" s="150"/>
    </row>
    <row r="1073" spans="1:16" ht="12.75" x14ac:dyDescent="0.2">
      <c r="A1073" s="153"/>
      <c r="B1073" s="160"/>
      <c r="C1073" s="175"/>
      <c r="D1073" s="153"/>
      <c r="E1073" s="150"/>
      <c r="F1073" s="150"/>
      <c r="G1073" s="150"/>
      <c r="H1073" s="150"/>
      <c r="I1073" s="150"/>
      <c r="J1073" s="150"/>
      <c r="K1073" s="150"/>
      <c r="L1073" s="150"/>
      <c r="M1073" s="150"/>
      <c r="N1073" s="150"/>
      <c r="O1073" s="150"/>
      <c r="P1073" s="150"/>
    </row>
    <row r="1074" spans="1:16" ht="12.75" x14ac:dyDescent="0.2">
      <c r="A1074" s="153"/>
      <c r="B1074" s="160"/>
      <c r="C1074" s="175"/>
      <c r="D1074" s="153"/>
      <c r="E1074" s="150"/>
      <c r="F1074" s="150"/>
      <c r="G1074" s="150"/>
      <c r="H1074" s="150"/>
      <c r="I1074" s="150"/>
      <c r="J1074" s="150"/>
      <c r="K1074" s="150"/>
      <c r="L1074" s="150"/>
      <c r="M1074" s="150"/>
      <c r="N1074" s="150"/>
      <c r="O1074" s="150"/>
      <c r="P1074" s="150"/>
    </row>
    <row r="1075" spans="1:16" ht="12.75" x14ac:dyDescent="0.2">
      <c r="A1075" s="153"/>
      <c r="B1075" s="160"/>
      <c r="C1075" s="175"/>
      <c r="D1075" s="153"/>
      <c r="E1075" s="150"/>
      <c r="F1075" s="150"/>
      <c r="G1075" s="150"/>
      <c r="H1075" s="150"/>
      <c r="I1075" s="150"/>
      <c r="J1075" s="150"/>
      <c r="K1075" s="150"/>
      <c r="L1075" s="150"/>
      <c r="M1075" s="150"/>
      <c r="N1075" s="150"/>
      <c r="O1075" s="150"/>
      <c r="P1075" s="150"/>
    </row>
    <row r="1076" spans="1:16" ht="12.75" x14ac:dyDescent="0.2">
      <c r="A1076" s="153"/>
      <c r="B1076" s="160"/>
      <c r="C1076" s="175"/>
      <c r="D1076" s="153"/>
      <c r="E1076" s="150"/>
      <c r="F1076" s="150"/>
      <c r="G1076" s="150"/>
      <c r="H1076" s="150"/>
      <c r="I1076" s="150"/>
      <c r="J1076" s="150"/>
      <c r="K1076" s="150"/>
      <c r="L1076" s="150"/>
      <c r="M1076" s="150"/>
      <c r="N1076" s="150"/>
      <c r="O1076" s="150"/>
      <c r="P1076" s="150"/>
    </row>
    <row r="1077" spans="1:16" ht="12.75" x14ac:dyDescent="0.2">
      <c r="A1077" s="153"/>
      <c r="B1077" s="160"/>
      <c r="C1077" s="175"/>
      <c r="D1077" s="153"/>
      <c r="E1077" s="150"/>
      <c r="F1077" s="150"/>
      <c r="G1077" s="150"/>
      <c r="H1077" s="150"/>
      <c r="I1077" s="150"/>
      <c r="J1077" s="150"/>
      <c r="K1077" s="150"/>
      <c r="L1077" s="150"/>
      <c r="M1077" s="150"/>
      <c r="N1077" s="150"/>
      <c r="O1077" s="150"/>
      <c r="P1077" s="150"/>
    </row>
    <row r="1078" spans="1:16" ht="12.75" x14ac:dyDescent="0.2">
      <c r="A1078" s="153"/>
      <c r="B1078" s="160"/>
      <c r="C1078" s="175"/>
      <c r="D1078" s="153"/>
      <c r="E1078" s="150"/>
      <c r="F1078" s="150"/>
      <c r="G1078" s="150"/>
      <c r="H1078" s="150"/>
      <c r="I1078" s="150"/>
      <c r="J1078" s="150"/>
      <c r="K1078" s="150"/>
      <c r="L1078" s="150"/>
      <c r="M1078" s="150"/>
      <c r="N1078" s="150"/>
      <c r="O1078" s="150"/>
      <c r="P1078" s="150"/>
    </row>
    <row r="1079" spans="1:16" ht="12.75" x14ac:dyDescent="0.2">
      <c r="A1079" s="153"/>
      <c r="B1079" s="160"/>
      <c r="C1079" s="175"/>
      <c r="D1079" s="153"/>
      <c r="E1079" s="150"/>
      <c r="F1079" s="150"/>
      <c r="G1079" s="150"/>
      <c r="H1079" s="150"/>
      <c r="I1079" s="150"/>
      <c r="J1079" s="150"/>
      <c r="K1079" s="150"/>
      <c r="L1079" s="150"/>
      <c r="M1079" s="150"/>
      <c r="N1079" s="150"/>
      <c r="O1079" s="150"/>
      <c r="P1079" s="150"/>
    </row>
    <row r="1080" spans="1:16" ht="12.75" x14ac:dyDescent="0.2">
      <c r="A1080" s="153"/>
      <c r="B1080" s="160"/>
      <c r="C1080" s="175"/>
      <c r="D1080" s="153"/>
      <c r="E1080" s="150"/>
      <c r="F1080" s="150"/>
      <c r="G1080" s="150"/>
      <c r="H1080" s="150"/>
      <c r="I1080" s="150"/>
      <c r="J1080" s="150"/>
      <c r="K1080" s="150"/>
      <c r="L1080" s="150"/>
      <c r="M1080" s="150"/>
      <c r="N1080" s="150"/>
      <c r="O1080" s="150"/>
      <c r="P1080" s="150"/>
    </row>
    <row r="1081" spans="1:16" ht="12.75" x14ac:dyDescent="0.2">
      <c r="A1081" s="153"/>
      <c r="B1081" s="160"/>
      <c r="C1081" s="175"/>
      <c r="D1081" s="153"/>
      <c r="E1081" s="150"/>
      <c r="F1081" s="150"/>
      <c r="G1081" s="150"/>
      <c r="H1081" s="150"/>
      <c r="I1081" s="150"/>
      <c r="J1081" s="150"/>
      <c r="K1081" s="150"/>
      <c r="L1081" s="150"/>
      <c r="M1081" s="150"/>
      <c r="N1081" s="150"/>
      <c r="O1081" s="150"/>
      <c r="P1081" s="150"/>
    </row>
    <row r="1082" spans="1:16" ht="12.75" x14ac:dyDescent="0.2">
      <c r="A1082" s="153"/>
      <c r="B1082" s="160"/>
      <c r="C1082" s="175"/>
      <c r="D1082" s="153"/>
      <c r="E1082" s="150"/>
      <c r="F1082" s="150"/>
      <c r="G1082" s="150"/>
      <c r="H1082" s="150"/>
      <c r="I1082" s="150"/>
      <c r="J1082" s="150"/>
      <c r="K1082" s="150"/>
      <c r="L1082" s="150"/>
      <c r="M1082" s="150"/>
      <c r="N1082" s="150"/>
      <c r="O1082" s="150"/>
      <c r="P1082" s="150"/>
    </row>
    <row r="1083" spans="1:16" ht="12.75" x14ac:dyDescent="0.2">
      <c r="A1083" s="153"/>
      <c r="B1083" s="160"/>
      <c r="C1083" s="175"/>
      <c r="D1083" s="153"/>
      <c r="E1083" s="150"/>
      <c r="F1083" s="150"/>
      <c r="G1083" s="150"/>
      <c r="H1083" s="150"/>
      <c r="I1083" s="150"/>
      <c r="J1083" s="150"/>
      <c r="K1083" s="150"/>
      <c r="L1083" s="150"/>
      <c r="M1083" s="150"/>
      <c r="N1083" s="150"/>
      <c r="O1083" s="150"/>
      <c r="P1083" s="150"/>
    </row>
    <row r="1084" spans="1:16" ht="12.75" x14ac:dyDescent="0.2">
      <c r="A1084" s="153"/>
      <c r="B1084" s="160"/>
      <c r="C1084" s="175"/>
      <c r="D1084" s="153"/>
      <c r="E1084" s="150"/>
      <c r="F1084" s="150"/>
      <c r="G1084" s="150"/>
      <c r="H1084" s="150"/>
      <c r="I1084" s="150"/>
      <c r="J1084" s="150"/>
      <c r="K1084" s="150"/>
      <c r="L1084" s="150"/>
      <c r="M1084" s="150"/>
      <c r="N1084" s="150"/>
      <c r="O1084" s="150"/>
      <c r="P1084" s="150"/>
    </row>
    <row r="1085" spans="1:16" ht="12.75" x14ac:dyDescent="0.2">
      <c r="A1085" s="153"/>
      <c r="B1085" s="160"/>
      <c r="C1085" s="175"/>
      <c r="D1085" s="153"/>
      <c r="E1085" s="150"/>
      <c r="F1085" s="150"/>
      <c r="G1085" s="150"/>
      <c r="H1085" s="150"/>
      <c r="I1085" s="150"/>
      <c r="J1085" s="150"/>
      <c r="K1085" s="150"/>
      <c r="L1085" s="150"/>
      <c r="M1085" s="150"/>
      <c r="N1085" s="150"/>
      <c r="O1085" s="150"/>
      <c r="P1085" s="150"/>
    </row>
    <row r="1086" spans="1:16" ht="12.75" x14ac:dyDescent="0.2">
      <c r="A1086" s="153"/>
      <c r="B1086" s="160"/>
      <c r="C1086" s="175"/>
      <c r="D1086" s="153"/>
      <c r="E1086" s="150"/>
      <c r="F1086" s="150"/>
      <c r="G1086" s="150"/>
      <c r="H1086" s="150"/>
      <c r="I1086" s="150"/>
      <c r="J1086" s="150"/>
      <c r="K1086" s="150"/>
      <c r="L1086" s="150"/>
      <c r="M1086" s="150"/>
      <c r="N1086" s="150"/>
      <c r="O1086" s="150"/>
      <c r="P1086" s="150"/>
    </row>
    <row r="1087" spans="1:16" ht="12.75" x14ac:dyDescent="0.2">
      <c r="A1087" s="153"/>
      <c r="B1087" s="160"/>
      <c r="C1087" s="175"/>
      <c r="D1087" s="153"/>
      <c r="E1087" s="150"/>
      <c r="F1087" s="150"/>
      <c r="G1087" s="150"/>
      <c r="H1087" s="150"/>
      <c r="I1087" s="150"/>
      <c r="J1087" s="150"/>
      <c r="K1087" s="150"/>
      <c r="L1087" s="150"/>
      <c r="M1087" s="150"/>
      <c r="N1087" s="150"/>
      <c r="O1087" s="150"/>
      <c r="P1087" s="150"/>
    </row>
    <row r="1088" spans="1:16" ht="12.75" x14ac:dyDescent="0.2">
      <c r="A1088" s="153"/>
      <c r="B1088" s="160"/>
      <c r="C1088" s="175"/>
      <c r="D1088" s="153"/>
      <c r="E1088" s="150"/>
      <c r="F1088" s="150"/>
      <c r="G1088" s="150"/>
      <c r="H1088" s="150"/>
      <c r="I1088" s="150"/>
      <c r="J1088" s="150"/>
      <c r="K1088" s="150"/>
      <c r="L1088" s="150"/>
      <c r="M1088" s="150"/>
      <c r="N1088" s="150"/>
      <c r="O1088" s="150"/>
      <c r="P1088" s="150"/>
    </row>
    <row r="1089" spans="1:16" ht="12.75" x14ac:dyDescent="0.2">
      <c r="A1089" s="153"/>
      <c r="B1089" s="160"/>
      <c r="C1089" s="175"/>
      <c r="D1089" s="153"/>
      <c r="E1089" s="150"/>
      <c r="F1089" s="150"/>
      <c r="G1089" s="150"/>
      <c r="H1089" s="150"/>
      <c r="I1089" s="150"/>
      <c r="J1089" s="150"/>
      <c r="K1089" s="150"/>
      <c r="L1089" s="150"/>
      <c r="M1089" s="150"/>
      <c r="N1089" s="150"/>
      <c r="O1089" s="150"/>
      <c r="P1089" s="150"/>
    </row>
    <row r="1090" spans="1:16" ht="12.75" x14ac:dyDescent="0.2">
      <c r="A1090" s="153"/>
      <c r="B1090" s="160"/>
      <c r="C1090" s="175"/>
      <c r="D1090" s="153"/>
      <c r="E1090" s="150"/>
      <c r="F1090" s="150"/>
      <c r="G1090" s="150"/>
      <c r="H1090" s="150"/>
      <c r="I1090" s="150"/>
      <c r="J1090" s="150"/>
      <c r="K1090" s="150"/>
      <c r="L1090" s="150"/>
      <c r="M1090" s="150"/>
      <c r="N1090" s="150"/>
      <c r="O1090" s="150"/>
      <c r="P1090" s="150"/>
    </row>
    <row r="1091" spans="1:16" ht="12.75" x14ac:dyDescent="0.2">
      <c r="A1091" s="153"/>
      <c r="B1091" s="160"/>
      <c r="C1091" s="175"/>
      <c r="D1091" s="153"/>
      <c r="E1091" s="150"/>
      <c r="F1091" s="150"/>
      <c r="G1091" s="150"/>
      <c r="H1091" s="150"/>
      <c r="I1091" s="150"/>
      <c r="J1091" s="150"/>
      <c r="K1091" s="150"/>
      <c r="L1091" s="150"/>
      <c r="M1091" s="150"/>
      <c r="N1091" s="150"/>
      <c r="O1091" s="150"/>
      <c r="P1091" s="150"/>
    </row>
    <row r="1092" spans="1:16" ht="12.75" x14ac:dyDescent="0.2">
      <c r="A1092" s="153"/>
      <c r="B1092" s="160"/>
      <c r="C1092" s="175"/>
      <c r="D1092" s="153"/>
      <c r="E1092" s="150"/>
      <c r="F1092" s="150"/>
      <c r="G1092" s="150"/>
      <c r="H1092" s="150"/>
      <c r="I1092" s="150"/>
      <c r="J1092" s="150"/>
      <c r="K1092" s="150"/>
      <c r="L1092" s="150"/>
      <c r="M1092" s="150"/>
      <c r="N1092" s="150"/>
      <c r="O1092" s="150"/>
      <c r="P1092" s="150"/>
    </row>
    <row r="1093" spans="1:16" ht="12.75" x14ac:dyDescent="0.2">
      <c r="A1093" s="153"/>
      <c r="B1093" s="160"/>
      <c r="C1093" s="175"/>
      <c r="D1093" s="153"/>
      <c r="E1093" s="150"/>
      <c r="F1093" s="150"/>
      <c r="G1093" s="150"/>
      <c r="H1093" s="150"/>
      <c r="I1093" s="150"/>
      <c r="J1093" s="150"/>
      <c r="K1093" s="150"/>
      <c r="L1093" s="150"/>
      <c r="M1093" s="150"/>
      <c r="N1093" s="150"/>
      <c r="O1093" s="150"/>
      <c r="P1093" s="150"/>
    </row>
    <row r="1094" spans="1:16" ht="12.75" x14ac:dyDescent="0.2">
      <c r="A1094" s="153"/>
      <c r="B1094" s="160"/>
      <c r="C1094" s="175"/>
      <c r="D1094" s="153"/>
      <c r="E1094" s="150"/>
      <c r="F1094" s="150"/>
      <c r="G1094" s="150"/>
      <c r="H1094" s="150"/>
      <c r="I1094" s="150"/>
      <c r="J1094" s="150"/>
      <c r="K1094" s="150"/>
      <c r="L1094" s="150"/>
      <c r="M1094" s="150"/>
      <c r="N1094" s="150"/>
      <c r="O1094" s="150"/>
      <c r="P1094" s="150"/>
    </row>
    <row r="1095" spans="1:16" ht="12.75" x14ac:dyDescent="0.2">
      <c r="A1095" s="153"/>
      <c r="B1095" s="160"/>
      <c r="C1095" s="175"/>
      <c r="D1095" s="153"/>
      <c r="E1095" s="150"/>
      <c r="F1095" s="150"/>
      <c r="G1095" s="150"/>
      <c r="H1095" s="150"/>
      <c r="I1095" s="150"/>
      <c r="J1095" s="150"/>
      <c r="K1095" s="150"/>
      <c r="L1095" s="150"/>
      <c r="M1095" s="150"/>
      <c r="N1095" s="150"/>
      <c r="O1095" s="150"/>
      <c r="P1095" s="150"/>
    </row>
    <row r="1096" spans="1:16" ht="12.75" x14ac:dyDescent="0.2">
      <c r="A1096" s="153"/>
      <c r="B1096" s="160"/>
      <c r="C1096" s="175"/>
      <c r="D1096" s="153"/>
      <c r="E1096" s="150"/>
      <c r="F1096" s="150"/>
      <c r="G1096" s="150"/>
      <c r="H1096" s="150"/>
      <c r="I1096" s="150"/>
      <c r="J1096" s="150"/>
      <c r="K1096" s="150"/>
      <c r="L1096" s="150"/>
      <c r="M1096" s="150"/>
      <c r="N1096" s="150"/>
      <c r="O1096" s="150"/>
      <c r="P1096" s="150"/>
    </row>
    <row r="1097" spans="1:16" ht="12.75" x14ac:dyDescent="0.2">
      <c r="A1097" s="153"/>
      <c r="B1097" s="160"/>
      <c r="C1097" s="175"/>
      <c r="D1097" s="153"/>
      <c r="E1097" s="150"/>
      <c r="F1097" s="150"/>
      <c r="G1097" s="150"/>
      <c r="H1097" s="150"/>
      <c r="I1097" s="150"/>
      <c r="J1097" s="150"/>
      <c r="K1097" s="150"/>
      <c r="L1097" s="150"/>
      <c r="M1097" s="150"/>
      <c r="N1097" s="150"/>
      <c r="O1097" s="150"/>
      <c r="P1097" s="150"/>
    </row>
    <row r="1098" spans="1:16" ht="12.75" x14ac:dyDescent="0.2">
      <c r="A1098" s="153"/>
      <c r="B1098" s="160"/>
      <c r="C1098" s="175"/>
      <c r="D1098" s="153"/>
      <c r="E1098" s="150"/>
      <c r="F1098" s="150"/>
      <c r="G1098" s="150"/>
      <c r="H1098" s="150"/>
      <c r="I1098" s="150"/>
      <c r="J1098" s="150"/>
      <c r="K1098" s="150"/>
      <c r="L1098" s="150"/>
      <c r="M1098" s="150"/>
      <c r="N1098" s="150"/>
      <c r="O1098" s="150"/>
      <c r="P1098" s="150"/>
    </row>
    <row r="1099" spans="1:16" ht="12.75" x14ac:dyDescent="0.2">
      <c r="A1099" s="153"/>
      <c r="B1099" s="160"/>
      <c r="C1099" s="175"/>
      <c r="D1099" s="153"/>
      <c r="E1099" s="150"/>
      <c r="F1099" s="150"/>
      <c r="G1099" s="150"/>
      <c r="H1099" s="150"/>
      <c r="I1099" s="150"/>
      <c r="J1099" s="150"/>
      <c r="K1099" s="150"/>
      <c r="L1099" s="150"/>
      <c r="M1099" s="150"/>
      <c r="N1099" s="150"/>
      <c r="O1099" s="150"/>
      <c r="P1099" s="150"/>
    </row>
    <row r="1100" spans="1:16" ht="12.75" x14ac:dyDescent="0.2">
      <c r="A1100" s="153"/>
      <c r="B1100" s="160"/>
      <c r="C1100" s="175"/>
      <c r="D1100" s="153"/>
      <c r="E1100" s="150"/>
      <c r="F1100" s="150"/>
      <c r="G1100" s="150"/>
      <c r="H1100" s="150"/>
      <c r="I1100" s="150"/>
      <c r="J1100" s="150"/>
      <c r="K1100" s="150"/>
      <c r="L1100" s="150"/>
      <c r="M1100" s="150"/>
      <c r="N1100" s="150"/>
      <c r="O1100" s="150"/>
      <c r="P1100" s="150"/>
    </row>
    <row r="1101" spans="1:16" ht="12.75" x14ac:dyDescent="0.2">
      <c r="A1101" s="153"/>
      <c r="B1101" s="160"/>
      <c r="C1101" s="175"/>
      <c r="D1101" s="153"/>
      <c r="E1101" s="150"/>
      <c r="F1101" s="150"/>
      <c r="G1101" s="150"/>
      <c r="H1101" s="150"/>
      <c r="I1101" s="150"/>
      <c r="J1101" s="150"/>
      <c r="K1101" s="150"/>
      <c r="L1101" s="150"/>
      <c r="M1101" s="150"/>
      <c r="N1101" s="150"/>
      <c r="O1101" s="150"/>
      <c r="P1101" s="150"/>
    </row>
    <row r="1102" spans="1:16" ht="12.75" x14ac:dyDescent="0.2">
      <c r="A1102" s="153"/>
      <c r="B1102" s="160"/>
      <c r="C1102" s="175"/>
      <c r="D1102" s="153"/>
      <c r="E1102" s="150"/>
      <c r="F1102" s="150"/>
      <c r="G1102" s="150"/>
      <c r="H1102" s="150"/>
      <c r="I1102" s="150"/>
      <c r="J1102" s="150"/>
      <c r="K1102" s="150"/>
      <c r="L1102" s="150"/>
      <c r="M1102" s="150"/>
      <c r="N1102" s="150"/>
      <c r="O1102" s="150"/>
      <c r="P1102" s="150"/>
    </row>
    <row r="1103" spans="1:16" ht="12.75" x14ac:dyDescent="0.2">
      <c r="A1103" s="153"/>
      <c r="B1103" s="160"/>
      <c r="C1103" s="175"/>
      <c r="D1103" s="153"/>
      <c r="E1103" s="150"/>
      <c r="F1103" s="150"/>
      <c r="G1103" s="150"/>
      <c r="H1103" s="150"/>
      <c r="I1103" s="150"/>
      <c r="J1103" s="150"/>
      <c r="K1103" s="150"/>
      <c r="L1103" s="150"/>
      <c r="M1103" s="150"/>
      <c r="N1103" s="150"/>
      <c r="O1103" s="150"/>
      <c r="P1103" s="150"/>
    </row>
    <row r="1104" spans="1:16" ht="12.75" x14ac:dyDescent="0.2">
      <c r="A1104" s="153"/>
      <c r="B1104" s="160"/>
      <c r="C1104" s="175"/>
      <c r="D1104" s="153"/>
      <c r="E1104" s="150"/>
      <c r="F1104" s="150"/>
      <c r="G1104" s="150"/>
      <c r="H1104" s="150"/>
      <c r="I1104" s="150"/>
      <c r="J1104" s="150"/>
      <c r="K1104" s="150"/>
      <c r="L1104" s="150"/>
      <c r="M1104" s="150"/>
      <c r="N1104" s="150"/>
      <c r="O1104" s="150"/>
      <c r="P1104" s="150"/>
    </row>
    <row r="1105" spans="1:16" ht="12.75" x14ac:dyDescent="0.2">
      <c r="A1105" s="153"/>
      <c r="B1105" s="160"/>
      <c r="C1105" s="175"/>
      <c r="D1105" s="153"/>
      <c r="E1105" s="150"/>
      <c r="F1105" s="150"/>
      <c r="G1105" s="150"/>
      <c r="H1105" s="150"/>
      <c r="I1105" s="150"/>
      <c r="J1105" s="150"/>
      <c r="K1105" s="150"/>
      <c r="L1105" s="150"/>
      <c r="M1105" s="150"/>
      <c r="N1105" s="150"/>
      <c r="O1105" s="150"/>
      <c r="P1105" s="150"/>
    </row>
    <row r="1106" spans="1:16" ht="12.75" x14ac:dyDescent="0.2">
      <c r="A1106" s="153"/>
      <c r="B1106" s="160"/>
      <c r="C1106" s="175"/>
      <c r="D1106" s="153"/>
      <c r="E1106" s="150"/>
      <c r="F1106" s="150"/>
      <c r="G1106" s="150"/>
      <c r="H1106" s="150"/>
      <c r="I1106" s="150"/>
      <c r="J1106" s="150"/>
      <c r="K1106" s="150"/>
      <c r="L1106" s="150"/>
      <c r="M1106" s="150"/>
      <c r="N1106" s="150"/>
      <c r="O1106" s="150"/>
      <c r="P1106" s="150"/>
    </row>
    <row r="1107" spans="1:16" ht="12.75" x14ac:dyDescent="0.2">
      <c r="A1107" s="153"/>
      <c r="B1107" s="160"/>
      <c r="C1107" s="175"/>
      <c r="D1107" s="153"/>
      <c r="E1107" s="150"/>
      <c r="F1107" s="150"/>
      <c r="G1107" s="150"/>
      <c r="H1107" s="150"/>
      <c r="I1107" s="150"/>
      <c r="J1107" s="150"/>
      <c r="K1107" s="150"/>
      <c r="L1107" s="150"/>
      <c r="M1107" s="150"/>
      <c r="N1107" s="150"/>
      <c r="O1107" s="150"/>
      <c r="P1107" s="150"/>
    </row>
    <row r="1108" spans="1:16" ht="12.75" x14ac:dyDescent="0.2">
      <c r="A1108" s="153"/>
      <c r="B1108" s="160"/>
      <c r="C1108" s="175"/>
      <c r="D1108" s="153"/>
      <c r="E1108" s="150"/>
      <c r="F1108" s="150"/>
      <c r="G1108" s="150"/>
      <c r="H1108" s="150"/>
      <c r="I1108" s="150"/>
      <c r="J1108" s="150"/>
      <c r="K1108" s="150"/>
      <c r="L1108" s="150"/>
      <c r="M1108" s="150"/>
      <c r="N1108" s="150"/>
      <c r="O1108" s="150"/>
      <c r="P1108" s="150"/>
    </row>
    <row r="1109" spans="1:16" ht="12.75" x14ac:dyDescent="0.2">
      <c r="A1109" s="153"/>
      <c r="B1109" s="160"/>
      <c r="C1109" s="175"/>
      <c r="D1109" s="153"/>
      <c r="E1109" s="150"/>
      <c r="F1109" s="150"/>
      <c r="G1109" s="150"/>
      <c r="H1109" s="150"/>
      <c r="I1109" s="150"/>
      <c r="J1109" s="150"/>
      <c r="K1109" s="150"/>
      <c r="L1109" s="150"/>
      <c r="M1109" s="150"/>
      <c r="N1109" s="150"/>
      <c r="O1109" s="150"/>
      <c r="P1109" s="150"/>
    </row>
    <row r="1110" spans="1:16" ht="12.75" x14ac:dyDescent="0.2">
      <c r="A1110" s="153"/>
      <c r="B1110" s="160"/>
      <c r="C1110" s="175"/>
      <c r="D1110" s="153"/>
      <c r="E1110" s="150"/>
      <c r="F1110" s="150"/>
      <c r="G1110" s="150"/>
      <c r="H1110" s="150"/>
      <c r="I1110" s="150"/>
      <c r="J1110" s="150"/>
      <c r="K1110" s="150"/>
      <c r="L1110" s="150"/>
      <c r="M1110" s="150"/>
      <c r="N1110" s="150"/>
      <c r="O1110" s="150"/>
      <c r="P1110" s="150"/>
    </row>
    <row r="1111" spans="1:16" ht="12.75" x14ac:dyDescent="0.2">
      <c r="A1111" s="153"/>
      <c r="B1111" s="160"/>
      <c r="C1111" s="175"/>
      <c r="D1111" s="153"/>
      <c r="E1111" s="150"/>
      <c r="F1111" s="150"/>
      <c r="G1111" s="150"/>
      <c r="H1111" s="150"/>
      <c r="I1111" s="150"/>
      <c r="J1111" s="150"/>
      <c r="K1111" s="150"/>
      <c r="L1111" s="150"/>
      <c r="M1111" s="150"/>
      <c r="N1111" s="150"/>
      <c r="O1111" s="150"/>
      <c r="P1111" s="150"/>
    </row>
    <row r="1112" spans="1:16" ht="12.75" x14ac:dyDescent="0.2">
      <c r="A1112" s="153"/>
      <c r="B1112" s="160"/>
      <c r="C1112" s="175"/>
      <c r="D1112" s="153"/>
      <c r="E1112" s="150"/>
      <c r="F1112" s="150"/>
      <c r="G1112" s="150"/>
      <c r="H1112" s="150"/>
      <c r="I1112" s="150"/>
      <c r="J1112" s="150"/>
      <c r="K1112" s="150"/>
      <c r="L1112" s="150"/>
      <c r="M1112" s="150"/>
      <c r="N1112" s="150"/>
      <c r="O1112" s="150"/>
      <c r="P1112" s="150"/>
    </row>
    <row r="1113" spans="1:16" ht="12.75" x14ac:dyDescent="0.2">
      <c r="A1113" s="153"/>
      <c r="B1113" s="160"/>
      <c r="C1113" s="175"/>
      <c r="D1113" s="153"/>
      <c r="E1113" s="150"/>
      <c r="F1113" s="150"/>
      <c r="G1113" s="150"/>
      <c r="H1113" s="150"/>
      <c r="I1113" s="150"/>
      <c r="J1113" s="150"/>
      <c r="K1113" s="150"/>
      <c r="L1113" s="150"/>
      <c r="M1113" s="150"/>
      <c r="N1113" s="150"/>
      <c r="O1113" s="150"/>
      <c r="P1113" s="150"/>
    </row>
    <row r="1114" spans="1:16" ht="12.75" x14ac:dyDescent="0.2">
      <c r="A1114" s="153"/>
      <c r="B1114" s="160"/>
      <c r="C1114" s="175"/>
      <c r="D1114" s="153"/>
      <c r="E1114" s="150"/>
      <c r="F1114" s="150"/>
      <c r="G1114" s="150"/>
      <c r="H1114" s="150"/>
      <c r="I1114" s="150"/>
      <c r="J1114" s="150"/>
      <c r="K1114" s="150"/>
      <c r="L1114" s="150"/>
      <c r="M1114" s="150"/>
      <c r="N1114" s="150"/>
      <c r="O1114" s="150"/>
      <c r="P1114" s="150"/>
    </row>
    <row r="1115" spans="1:16" ht="12.75" x14ac:dyDescent="0.2">
      <c r="A1115" s="153"/>
      <c r="B1115" s="160"/>
      <c r="C1115" s="175"/>
      <c r="D1115" s="153"/>
      <c r="E1115" s="150"/>
      <c r="F1115" s="150"/>
      <c r="G1115" s="150"/>
      <c r="H1115" s="150"/>
      <c r="I1115" s="150"/>
      <c r="J1115" s="150"/>
      <c r="K1115" s="150"/>
      <c r="L1115" s="150"/>
      <c r="M1115" s="150"/>
      <c r="N1115" s="150"/>
      <c r="O1115" s="150"/>
      <c r="P1115" s="150"/>
    </row>
    <row r="1116" spans="1:16" ht="12.75" x14ac:dyDescent="0.2">
      <c r="A1116" s="153"/>
      <c r="B1116" s="160"/>
      <c r="C1116" s="175"/>
      <c r="D1116" s="153"/>
      <c r="E1116" s="150"/>
      <c r="F1116" s="150"/>
      <c r="G1116" s="150"/>
      <c r="H1116" s="150"/>
      <c r="I1116" s="150"/>
      <c r="J1116" s="150"/>
      <c r="K1116" s="150"/>
      <c r="L1116" s="150"/>
      <c r="M1116" s="150"/>
      <c r="N1116" s="150"/>
      <c r="O1116" s="150"/>
      <c r="P1116" s="150"/>
    </row>
    <row r="1117" spans="1:16" ht="12.75" x14ac:dyDescent="0.2">
      <c r="A1117" s="153"/>
      <c r="B1117" s="160"/>
      <c r="C1117" s="175"/>
      <c r="D1117" s="153"/>
      <c r="E1117" s="150"/>
      <c r="F1117" s="150"/>
      <c r="G1117" s="150"/>
      <c r="H1117" s="150"/>
      <c r="I1117" s="150"/>
      <c r="J1117" s="150"/>
      <c r="K1117" s="150"/>
      <c r="L1117" s="150"/>
      <c r="M1117" s="150"/>
      <c r="N1117" s="150"/>
      <c r="O1117" s="150"/>
      <c r="P1117" s="150"/>
    </row>
    <row r="1118" spans="1:16" ht="12.75" x14ac:dyDescent="0.2">
      <c r="A1118" s="153"/>
      <c r="B1118" s="160"/>
      <c r="C1118" s="175"/>
      <c r="D1118" s="153"/>
      <c r="E1118" s="150"/>
      <c r="F1118" s="150"/>
      <c r="G1118" s="150"/>
      <c r="H1118" s="150"/>
      <c r="I1118" s="150"/>
      <c r="J1118" s="150"/>
      <c r="K1118" s="150"/>
      <c r="L1118" s="150"/>
      <c r="M1118" s="150"/>
      <c r="N1118" s="150"/>
      <c r="O1118" s="150"/>
      <c r="P1118" s="150"/>
    </row>
    <row r="1119" spans="1:16" ht="12.75" x14ac:dyDescent="0.2">
      <c r="A1119" s="153"/>
      <c r="B1119" s="160"/>
      <c r="C1119" s="175"/>
      <c r="D1119" s="153"/>
      <c r="E1119" s="150"/>
      <c r="F1119" s="150"/>
      <c r="G1119" s="150"/>
      <c r="H1119" s="150"/>
      <c r="I1119" s="150"/>
      <c r="J1119" s="150"/>
      <c r="K1119" s="150"/>
      <c r="L1119" s="150"/>
      <c r="M1119" s="150"/>
      <c r="N1119" s="150"/>
      <c r="O1119" s="150"/>
      <c r="P1119" s="150"/>
    </row>
    <row r="1120" spans="1:16" ht="12.75" x14ac:dyDescent="0.2">
      <c r="A1120" s="153"/>
      <c r="B1120" s="160"/>
      <c r="C1120" s="175"/>
      <c r="D1120" s="153"/>
      <c r="E1120" s="150"/>
      <c r="F1120" s="150"/>
      <c r="G1120" s="150"/>
      <c r="H1120" s="150"/>
      <c r="I1120" s="150"/>
      <c r="J1120" s="150"/>
      <c r="K1120" s="150"/>
      <c r="L1120" s="150"/>
      <c r="M1120" s="150"/>
      <c r="N1120" s="150"/>
      <c r="O1120" s="150"/>
      <c r="P1120" s="150"/>
    </row>
    <row r="1121" spans="1:16" ht="12.75" x14ac:dyDescent="0.2">
      <c r="A1121" s="153"/>
      <c r="B1121" s="160"/>
      <c r="C1121" s="175"/>
      <c r="D1121" s="153"/>
      <c r="E1121" s="150"/>
      <c r="F1121" s="150"/>
      <c r="G1121" s="150"/>
      <c r="H1121" s="150"/>
      <c r="I1121" s="150"/>
      <c r="J1121" s="150"/>
      <c r="K1121" s="150"/>
      <c r="L1121" s="150"/>
      <c r="M1121" s="150"/>
      <c r="N1121" s="150"/>
      <c r="O1121" s="150"/>
      <c r="P1121" s="150"/>
    </row>
    <row r="1122" spans="1:16" ht="12.75" x14ac:dyDescent="0.2">
      <c r="A1122" s="153"/>
      <c r="B1122" s="160"/>
      <c r="C1122" s="175"/>
      <c r="D1122" s="153"/>
      <c r="E1122" s="150"/>
      <c r="F1122" s="150"/>
      <c r="G1122" s="150"/>
      <c r="H1122" s="150"/>
      <c r="I1122" s="150"/>
      <c r="J1122" s="150"/>
      <c r="K1122" s="150"/>
      <c r="L1122" s="150"/>
      <c r="M1122" s="150"/>
      <c r="N1122" s="150"/>
      <c r="O1122" s="150"/>
      <c r="P1122" s="150"/>
    </row>
    <row r="1123" spans="1:16" ht="12.75" x14ac:dyDescent="0.2">
      <c r="A1123" s="153"/>
      <c r="B1123" s="160"/>
      <c r="C1123" s="175"/>
      <c r="D1123" s="153"/>
      <c r="E1123" s="150"/>
      <c r="F1123" s="150"/>
      <c r="G1123" s="150"/>
      <c r="H1123" s="150"/>
      <c r="I1123" s="150"/>
      <c r="J1123" s="150"/>
      <c r="K1123" s="150"/>
      <c r="L1123" s="150"/>
      <c r="M1123" s="150"/>
      <c r="N1123" s="150"/>
      <c r="O1123" s="150"/>
      <c r="P1123" s="150"/>
    </row>
    <row r="1124" spans="1:16" ht="12.75" x14ac:dyDescent="0.2">
      <c r="A1124" s="153"/>
      <c r="B1124" s="160"/>
      <c r="C1124" s="175"/>
      <c r="D1124" s="153"/>
      <c r="E1124" s="150"/>
      <c r="F1124" s="150"/>
      <c r="G1124" s="150"/>
      <c r="H1124" s="150"/>
      <c r="I1124" s="150"/>
      <c r="J1124" s="150"/>
      <c r="K1124" s="150"/>
      <c r="L1124" s="150"/>
      <c r="M1124" s="150"/>
      <c r="N1124" s="150"/>
      <c r="O1124" s="150"/>
      <c r="P1124" s="150"/>
    </row>
    <row r="1125" spans="1:16" ht="12.75" x14ac:dyDescent="0.2">
      <c r="A1125" s="153"/>
      <c r="B1125" s="160"/>
      <c r="C1125" s="175"/>
      <c r="D1125" s="153"/>
      <c r="E1125" s="150"/>
      <c r="F1125" s="150"/>
      <c r="G1125" s="150"/>
      <c r="H1125" s="150"/>
      <c r="I1125" s="150"/>
      <c r="J1125" s="150"/>
      <c r="K1125" s="150"/>
      <c r="L1125" s="150"/>
      <c r="M1125" s="150"/>
      <c r="N1125" s="150"/>
      <c r="O1125" s="150"/>
      <c r="P1125" s="150"/>
    </row>
    <row r="1126" spans="1:16" ht="12.75" x14ac:dyDescent="0.2">
      <c r="A1126" s="153"/>
      <c r="B1126" s="160"/>
      <c r="C1126" s="175"/>
      <c r="D1126" s="153"/>
      <c r="E1126" s="150"/>
      <c r="F1126" s="150"/>
      <c r="G1126" s="150"/>
      <c r="H1126" s="150"/>
      <c r="I1126" s="150"/>
      <c r="J1126" s="150"/>
      <c r="K1126" s="150"/>
      <c r="L1126" s="150"/>
      <c r="M1126" s="150"/>
      <c r="N1126" s="150"/>
      <c r="O1126" s="150"/>
      <c r="P1126" s="150"/>
    </row>
    <row r="1127" spans="1:16" ht="12.75" x14ac:dyDescent="0.2">
      <c r="A1127" s="153"/>
      <c r="B1127" s="160"/>
      <c r="C1127" s="175"/>
      <c r="D1127" s="153"/>
      <c r="E1127" s="150"/>
      <c r="F1127" s="150"/>
      <c r="G1127" s="150"/>
      <c r="H1127" s="150"/>
      <c r="I1127" s="150"/>
      <c r="J1127" s="150"/>
      <c r="K1127" s="150"/>
      <c r="L1127" s="150"/>
      <c r="M1127" s="150"/>
      <c r="N1127" s="150"/>
      <c r="O1127" s="150"/>
      <c r="P1127" s="150"/>
    </row>
    <row r="1128" spans="1:16" ht="12.75" x14ac:dyDescent="0.2">
      <c r="A1128" s="153"/>
      <c r="B1128" s="160"/>
      <c r="C1128" s="175"/>
      <c r="D1128" s="153"/>
      <c r="E1128" s="150"/>
      <c r="F1128" s="150"/>
      <c r="G1128" s="150"/>
      <c r="H1128" s="150"/>
      <c r="I1128" s="150"/>
      <c r="J1128" s="150"/>
      <c r="K1128" s="150"/>
      <c r="L1128" s="150"/>
      <c r="M1128" s="150"/>
      <c r="N1128" s="150"/>
      <c r="O1128" s="150"/>
      <c r="P1128" s="150"/>
    </row>
    <row r="1129" spans="1:16" ht="12.75" x14ac:dyDescent="0.2">
      <c r="A1129" s="153"/>
      <c r="B1129" s="160"/>
      <c r="C1129" s="175"/>
      <c r="D1129" s="153"/>
      <c r="E1129" s="150"/>
      <c r="F1129" s="150"/>
      <c r="G1129" s="150"/>
      <c r="H1129" s="150"/>
      <c r="I1129" s="150"/>
      <c r="J1129" s="150"/>
      <c r="K1129" s="150"/>
      <c r="L1129" s="150"/>
      <c r="M1129" s="150"/>
      <c r="N1129" s="150"/>
      <c r="O1129" s="150"/>
      <c r="P1129" s="150"/>
    </row>
    <row r="1130" spans="1:16" ht="12.75" x14ac:dyDescent="0.2">
      <c r="A1130" s="153"/>
      <c r="B1130" s="160"/>
      <c r="C1130" s="175"/>
      <c r="D1130" s="153"/>
      <c r="E1130" s="150"/>
      <c r="F1130" s="150"/>
      <c r="G1130" s="150"/>
      <c r="H1130" s="150"/>
      <c r="I1130" s="150"/>
      <c r="J1130" s="150"/>
      <c r="K1130" s="150"/>
      <c r="L1130" s="150"/>
      <c r="M1130" s="150"/>
      <c r="N1130" s="150"/>
      <c r="O1130" s="150"/>
      <c r="P1130" s="150"/>
    </row>
    <row r="1131" spans="1:16" ht="12.75" x14ac:dyDescent="0.2">
      <c r="A1131" s="153"/>
      <c r="B1131" s="160"/>
      <c r="C1131" s="175"/>
      <c r="D1131" s="153"/>
      <c r="E1131" s="150"/>
      <c r="F1131" s="150"/>
      <c r="G1131" s="150"/>
      <c r="H1131" s="150"/>
      <c r="I1131" s="150"/>
      <c r="J1131" s="150"/>
      <c r="K1131" s="150"/>
      <c r="L1131" s="150"/>
      <c r="M1131" s="150"/>
      <c r="N1131" s="150"/>
      <c r="O1131" s="150"/>
      <c r="P1131" s="150"/>
    </row>
    <row r="1132" spans="1:16" ht="12.75" x14ac:dyDescent="0.2">
      <c r="A1132" s="153"/>
      <c r="B1132" s="160"/>
      <c r="C1132" s="175"/>
      <c r="D1132" s="153"/>
      <c r="E1132" s="150"/>
      <c r="F1132" s="150"/>
      <c r="G1132" s="150"/>
      <c r="H1132" s="150"/>
      <c r="I1132" s="150"/>
      <c r="J1132" s="150"/>
      <c r="K1132" s="150"/>
      <c r="L1132" s="150"/>
      <c r="M1132" s="150"/>
      <c r="N1132" s="150"/>
      <c r="O1132" s="150"/>
      <c r="P1132" s="150"/>
    </row>
    <row r="1133" spans="1:16" ht="12.75" x14ac:dyDescent="0.2">
      <c r="A1133" s="153"/>
      <c r="B1133" s="160"/>
      <c r="C1133" s="175"/>
      <c r="D1133" s="153"/>
      <c r="E1133" s="150"/>
      <c r="F1133" s="150"/>
      <c r="G1133" s="150"/>
      <c r="H1133" s="150"/>
      <c r="I1133" s="150"/>
      <c r="J1133" s="150"/>
      <c r="K1133" s="150"/>
      <c r="L1133" s="150"/>
      <c r="M1133" s="150"/>
      <c r="N1133" s="150"/>
      <c r="O1133" s="150"/>
      <c r="P1133" s="150"/>
    </row>
    <row r="1134" spans="1:16" ht="12.75" x14ac:dyDescent="0.2">
      <c r="A1134" s="153"/>
      <c r="B1134" s="160"/>
      <c r="C1134" s="175"/>
      <c r="D1134" s="153"/>
      <c r="E1134" s="150"/>
      <c r="F1134" s="150"/>
      <c r="G1134" s="150"/>
      <c r="H1134" s="150"/>
      <c r="I1134" s="150"/>
      <c r="J1134" s="150"/>
      <c r="K1134" s="150"/>
      <c r="L1134" s="150"/>
      <c r="M1134" s="150"/>
      <c r="N1134" s="150"/>
      <c r="O1134" s="150"/>
      <c r="P1134" s="150"/>
    </row>
    <row r="1135" spans="1:16" ht="12.75" x14ac:dyDescent="0.2">
      <c r="A1135" s="153"/>
      <c r="B1135" s="160"/>
      <c r="C1135" s="175"/>
      <c r="D1135" s="153"/>
      <c r="E1135" s="150"/>
      <c r="F1135" s="150"/>
      <c r="G1135" s="150"/>
      <c r="H1135" s="150"/>
      <c r="I1135" s="150"/>
      <c r="J1135" s="150"/>
      <c r="K1135" s="150"/>
      <c r="L1135" s="150"/>
      <c r="M1135" s="150"/>
      <c r="N1135" s="150"/>
      <c r="O1135" s="150"/>
      <c r="P1135" s="150"/>
    </row>
    <row r="1136" spans="1:16" ht="12.75" x14ac:dyDescent="0.2">
      <c r="A1136" s="153"/>
      <c r="B1136" s="160"/>
      <c r="C1136" s="175"/>
      <c r="D1136" s="153"/>
      <c r="E1136" s="150"/>
      <c r="F1136" s="150"/>
      <c r="G1136" s="150"/>
      <c r="H1136" s="150"/>
      <c r="I1136" s="150"/>
      <c r="J1136" s="150"/>
      <c r="K1136" s="150"/>
      <c r="L1136" s="150"/>
      <c r="M1136" s="150"/>
      <c r="N1136" s="150"/>
      <c r="O1136" s="150"/>
      <c r="P1136" s="150"/>
    </row>
    <row r="1137" spans="1:16" ht="12.75" x14ac:dyDescent="0.2">
      <c r="A1137" s="153"/>
      <c r="B1137" s="160"/>
      <c r="C1137" s="175"/>
      <c r="D1137" s="153"/>
      <c r="E1137" s="150"/>
      <c r="F1137" s="150"/>
      <c r="G1137" s="150"/>
      <c r="H1137" s="150"/>
      <c r="I1137" s="150"/>
      <c r="J1137" s="150"/>
      <c r="K1137" s="150"/>
      <c r="L1137" s="150"/>
      <c r="M1137" s="150"/>
      <c r="N1137" s="150"/>
      <c r="O1137" s="150"/>
      <c r="P1137" s="150"/>
    </row>
    <row r="1138" spans="1:16" ht="12.75" x14ac:dyDescent="0.2">
      <c r="A1138" s="153"/>
      <c r="B1138" s="160"/>
      <c r="C1138" s="175"/>
      <c r="D1138" s="153"/>
      <c r="E1138" s="150"/>
      <c r="F1138" s="150"/>
      <c r="G1138" s="150"/>
      <c r="H1138" s="150"/>
      <c r="I1138" s="150"/>
      <c r="J1138" s="150"/>
      <c r="K1138" s="150"/>
      <c r="L1138" s="150"/>
      <c r="M1138" s="150"/>
      <c r="N1138" s="150"/>
      <c r="O1138" s="150"/>
      <c r="P1138" s="150"/>
    </row>
    <row r="1139" spans="1:16" ht="12.75" x14ac:dyDescent="0.2">
      <c r="A1139" s="153"/>
      <c r="B1139" s="160"/>
      <c r="C1139" s="175"/>
      <c r="D1139" s="153"/>
      <c r="E1139" s="150"/>
      <c r="F1139" s="150"/>
      <c r="G1139" s="150"/>
      <c r="H1139" s="150"/>
      <c r="I1139" s="150"/>
      <c r="J1139" s="150"/>
      <c r="K1139" s="150"/>
      <c r="L1139" s="150"/>
      <c r="M1139" s="150"/>
      <c r="N1139" s="150"/>
      <c r="O1139" s="150"/>
      <c r="P1139" s="150"/>
    </row>
    <row r="1140" spans="1:16" ht="12.75" x14ac:dyDescent="0.2">
      <c r="A1140" s="153"/>
      <c r="B1140" s="160"/>
      <c r="C1140" s="175"/>
      <c r="D1140" s="153"/>
      <c r="E1140" s="150"/>
      <c r="F1140" s="150"/>
      <c r="G1140" s="150"/>
      <c r="H1140" s="150"/>
      <c r="I1140" s="150"/>
      <c r="J1140" s="150"/>
      <c r="K1140" s="150"/>
      <c r="L1140" s="150"/>
      <c r="M1140" s="150"/>
      <c r="N1140" s="150"/>
      <c r="O1140" s="150"/>
      <c r="P1140" s="150"/>
    </row>
    <row r="1141" spans="1:16" ht="12.75" x14ac:dyDescent="0.2">
      <c r="A1141" s="153"/>
      <c r="B1141" s="160"/>
      <c r="C1141" s="175"/>
      <c r="D1141" s="153"/>
      <c r="E1141" s="150"/>
      <c r="F1141" s="150"/>
      <c r="G1141" s="150"/>
      <c r="H1141" s="150"/>
      <c r="I1141" s="150"/>
      <c r="J1141" s="150"/>
      <c r="K1141" s="150"/>
      <c r="L1141" s="150"/>
      <c r="M1141" s="150"/>
      <c r="N1141" s="150"/>
      <c r="O1141" s="150"/>
      <c r="P1141" s="150"/>
    </row>
    <row r="1142" spans="1:16" ht="12.75" x14ac:dyDescent="0.2">
      <c r="A1142" s="153"/>
      <c r="B1142" s="160"/>
      <c r="C1142" s="175"/>
      <c r="D1142" s="153"/>
      <c r="E1142" s="150"/>
      <c r="F1142" s="150"/>
      <c r="G1142" s="150"/>
      <c r="H1142" s="150"/>
      <c r="I1142" s="150"/>
      <c r="J1142" s="150"/>
      <c r="K1142" s="150"/>
      <c r="L1142" s="150"/>
      <c r="M1142" s="150"/>
      <c r="N1142" s="150"/>
      <c r="O1142" s="150"/>
      <c r="P1142" s="150"/>
    </row>
    <row r="1143" spans="1:16" ht="12.75" x14ac:dyDescent="0.2">
      <c r="A1143" s="153"/>
      <c r="B1143" s="160"/>
      <c r="C1143" s="175"/>
      <c r="D1143" s="153"/>
      <c r="E1143" s="150"/>
      <c r="F1143" s="150"/>
      <c r="G1143" s="150"/>
      <c r="H1143" s="150"/>
      <c r="I1143" s="150"/>
      <c r="J1143" s="150"/>
      <c r="K1143" s="150"/>
      <c r="L1143" s="150"/>
      <c r="M1143" s="150"/>
      <c r="N1143" s="150"/>
      <c r="O1143" s="150"/>
      <c r="P1143" s="150"/>
    </row>
    <row r="1144" spans="1:16" ht="12.75" x14ac:dyDescent="0.2">
      <c r="A1144" s="153"/>
      <c r="B1144" s="160"/>
      <c r="C1144" s="175"/>
      <c r="D1144" s="153"/>
      <c r="E1144" s="150"/>
      <c r="F1144" s="150"/>
      <c r="G1144" s="150"/>
      <c r="H1144" s="150"/>
      <c r="I1144" s="150"/>
      <c r="J1144" s="150"/>
      <c r="K1144" s="150"/>
      <c r="L1144" s="150"/>
      <c r="M1144" s="150"/>
      <c r="N1144" s="150"/>
      <c r="O1144" s="150"/>
      <c r="P1144" s="150"/>
    </row>
    <row r="1145" spans="1:16" ht="12.75" x14ac:dyDescent="0.2">
      <c r="A1145" s="153"/>
      <c r="B1145" s="160"/>
      <c r="C1145" s="175"/>
      <c r="D1145" s="153"/>
      <c r="E1145" s="150"/>
      <c r="F1145" s="150"/>
      <c r="G1145" s="150"/>
      <c r="H1145" s="150"/>
      <c r="I1145" s="150"/>
      <c r="J1145" s="150"/>
      <c r="K1145" s="150"/>
      <c r="L1145" s="150"/>
      <c r="M1145" s="150"/>
      <c r="N1145" s="150"/>
      <c r="O1145" s="150"/>
      <c r="P1145" s="150"/>
    </row>
    <row r="1146" spans="1:16" ht="12.75" x14ac:dyDescent="0.2">
      <c r="A1146" s="153"/>
      <c r="B1146" s="160"/>
      <c r="C1146" s="175"/>
      <c r="D1146" s="153"/>
      <c r="E1146" s="150"/>
      <c r="F1146" s="150"/>
      <c r="G1146" s="150"/>
      <c r="H1146" s="150"/>
      <c r="I1146" s="150"/>
      <c r="J1146" s="150"/>
      <c r="K1146" s="150"/>
      <c r="L1146" s="150"/>
      <c r="M1146" s="150"/>
      <c r="N1146" s="150"/>
      <c r="O1146" s="150"/>
      <c r="P1146" s="150"/>
    </row>
    <row r="1147" spans="1:16" ht="12.75" x14ac:dyDescent="0.2">
      <c r="A1147" s="153"/>
      <c r="B1147" s="160"/>
      <c r="C1147" s="175"/>
      <c r="D1147" s="153"/>
      <c r="E1147" s="150"/>
      <c r="F1147" s="150"/>
      <c r="G1147" s="150"/>
      <c r="H1147" s="150"/>
      <c r="I1147" s="150"/>
      <c r="J1147" s="150"/>
      <c r="K1147" s="150"/>
      <c r="L1147" s="150"/>
      <c r="M1147" s="150"/>
      <c r="N1147" s="150"/>
      <c r="O1147" s="150"/>
      <c r="P1147" s="150"/>
    </row>
    <row r="1148" spans="1:16" ht="12.75" x14ac:dyDescent="0.2">
      <c r="A1148" s="153"/>
      <c r="B1148" s="160"/>
      <c r="C1148" s="175"/>
      <c r="D1148" s="153"/>
      <c r="E1148" s="150"/>
      <c r="F1148" s="150"/>
      <c r="G1148" s="150"/>
      <c r="H1148" s="150"/>
      <c r="I1148" s="150"/>
      <c r="J1148" s="150"/>
      <c r="K1148" s="150"/>
      <c r="L1148" s="150"/>
      <c r="M1148" s="150"/>
      <c r="N1148" s="150"/>
      <c r="O1148" s="150"/>
      <c r="P1148" s="150"/>
    </row>
    <row r="1149" spans="1:16" ht="12.75" x14ac:dyDescent="0.2">
      <c r="A1149" s="153"/>
      <c r="B1149" s="160"/>
      <c r="C1149" s="175"/>
      <c r="D1149" s="153"/>
      <c r="E1149" s="150"/>
      <c r="F1149" s="150"/>
      <c r="G1149" s="150"/>
      <c r="H1149" s="150"/>
      <c r="I1149" s="150"/>
      <c r="J1149" s="150"/>
      <c r="K1149" s="150"/>
      <c r="L1149" s="150"/>
      <c r="M1149" s="150"/>
      <c r="N1149" s="150"/>
      <c r="O1149" s="150"/>
      <c r="P1149" s="150"/>
    </row>
    <row r="1150" spans="1:16" ht="12.75" x14ac:dyDescent="0.2">
      <c r="A1150" s="153"/>
      <c r="B1150" s="160"/>
      <c r="C1150" s="175"/>
      <c r="D1150" s="153"/>
      <c r="E1150" s="150"/>
      <c r="F1150" s="150"/>
      <c r="G1150" s="150"/>
      <c r="H1150" s="150"/>
      <c r="I1150" s="150"/>
      <c r="J1150" s="150"/>
      <c r="K1150" s="150"/>
      <c r="L1150" s="150"/>
      <c r="M1150" s="150"/>
      <c r="N1150" s="150"/>
      <c r="O1150" s="150"/>
      <c r="P1150" s="150"/>
    </row>
    <row r="1151" spans="1:16" ht="12.75" x14ac:dyDescent="0.2">
      <c r="A1151" s="153"/>
      <c r="B1151" s="160"/>
      <c r="C1151" s="175"/>
      <c r="D1151" s="153"/>
      <c r="E1151" s="150"/>
      <c r="F1151" s="150"/>
      <c r="G1151" s="150"/>
      <c r="H1151" s="150"/>
      <c r="I1151" s="150"/>
      <c r="J1151" s="150"/>
      <c r="K1151" s="150"/>
      <c r="L1151" s="150"/>
      <c r="M1151" s="150"/>
      <c r="N1151" s="150"/>
      <c r="O1151" s="150"/>
      <c r="P1151" s="150"/>
    </row>
    <row r="1152" spans="1:16" ht="12.75" x14ac:dyDescent="0.2">
      <c r="A1152" s="153"/>
      <c r="B1152" s="160"/>
      <c r="C1152" s="175"/>
      <c r="D1152" s="153"/>
      <c r="E1152" s="150"/>
      <c r="F1152" s="150"/>
      <c r="G1152" s="150"/>
      <c r="H1152" s="150"/>
      <c r="I1152" s="150"/>
      <c r="J1152" s="150"/>
      <c r="K1152" s="150"/>
      <c r="L1152" s="150"/>
      <c r="M1152" s="150"/>
      <c r="N1152" s="150"/>
      <c r="O1152" s="150"/>
      <c r="P1152" s="150"/>
    </row>
    <row r="1153" spans="1:16" ht="12.75" x14ac:dyDescent="0.2">
      <c r="A1153" s="153"/>
      <c r="B1153" s="160"/>
      <c r="C1153" s="175"/>
      <c r="D1153" s="153"/>
      <c r="E1153" s="150"/>
      <c r="F1153" s="150"/>
      <c r="G1153" s="150"/>
      <c r="H1153" s="150"/>
      <c r="I1153" s="150"/>
      <c r="J1153" s="150"/>
      <c r="K1153" s="150"/>
      <c r="L1153" s="150"/>
      <c r="M1153" s="150"/>
      <c r="N1153" s="150"/>
      <c r="O1153" s="150"/>
      <c r="P1153" s="150"/>
    </row>
    <row r="1154" spans="1:16" ht="12.75" x14ac:dyDescent="0.2">
      <c r="A1154" s="153"/>
      <c r="B1154" s="160"/>
      <c r="C1154" s="175"/>
      <c r="D1154" s="153"/>
      <c r="E1154" s="150"/>
      <c r="F1154" s="150"/>
      <c r="G1154" s="150"/>
      <c r="H1154" s="150"/>
      <c r="I1154" s="150"/>
      <c r="J1154" s="150"/>
      <c r="K1154" s="150"/>
      <c r="L1154" s="150"/>
      <c r="M1154" s="150"/>
      <c r="N1154" s="150"/>
      <c r="O1154" s="150"/>
      <c r="P1154" s="150"/>
    </row>
    <row r="1155" spans="1:16" ht="12.75" x14ac:dyDescent="0.2">
      <c r="A1155" s="153"/>
      <c r="B1155" s="160"/>
      <c r="C1155" s="175"/>
      <c r="D1155" s="153"/>
      <c r="E1155" s="150"/>
      <c r="F1155" s="150"/>
      <c r="G1155" s="150"/>
      <c r="H1155" s="150"/>
      <c r="I1155" s="150"/>
      <c r="J1155" s="150"/>
      <c r="K1155" s="150"/>
      <c r="L1155" s="150"/>
      <c r="M1155" s="150"/>
      <c r="N1155" s="150"/>
      <c r="O1155" s="150"/>
      <c r="P1155" s="150"/>
    </row>
    <row r="1156" spans="1:16" ht="12.75" x14ac:dyDescent="0.2">
      <c r="A1156" s="153"/>
      <c r="B1156" s="160"/>
      <c r="C1156" s="175"/>
      <c r="D1156" s="153"/>
      <c r="E1156" s="150"/>
      <c r="F1156" s="150"/>
      <c r="G1156" s="150"/>
      <c r="H1156" s="150"/>
      <c r="I1156" s="150"/>
      <c r="J1156" s="150"/>
      <c r="K1156" s="150"/>
      <c r="L1156" s="150"/>
      <c r="M1156" s="150"/>
      <c r="N1156" s="150"/>
      <c r="O1156" s="150"/>
      <c r="P1156" s="150"/>
    </row>
    <row r="1157" spans="1:16" ht="12.75" x14ac:dyDescent="0.2">
      <c r="A1157" s="153"/>
      <c r="B1157" s="160"/>
      <c r="C1157" s="175"/>
      <c r="D1157" s="153"/>
      <c r="E1157" s="150"/>
      <c r="F1157" s="150"/>
      <c r="G1157" s="150"/>
      <c r="H1157" s="150"/>
      <c r="I1157" s="150"/>
      <c r="J1157" s="150"/>
      <c r="K1157" s="150"/>
      <c r="L1157" s="150"/>
      <c r="M1157" s="150"/>
      <c r="N1157" s="150"/>
      <c r="O1157" s="150"/>
      <c r="P1157" s="150"/>
    </row>
    <row r="1158" spans="1:16" ht="12.75" x14ac:dyDescent="0.2">
      <c r="A1158" s="153"/>
      <c r="B1158" s="160"/>
      <c r="C1158" s="175"/>
      <c r="D1158" s="153"/>
      <c r="E1158" s="150"/>
      <c r="F1158" s="150"/>
      <c r="G1158" s="150"/>
      <c r="H1158" s="150"/>
      <c r="I1158" s="150"/>
      <c r="J1158" s="150"/>
      <c r="K1158" s="150"/>
      <c r="L1158" s="150"/>
      <c r="M1158" s="150"/>
      <c r="N1158" s="150"/>
      <c r="O1158" s="150"/>
      <c r="P1158" s="150"/>
    </row>
    <row r="1159" spans="1:16" ht="12.75" x14ac:dyDescent="0.2">
      <c r="A1159" s="153"/>
      <c r="B1159" s="160"/>
      <c r="C1159" s="175"/>
      <c r="D1159" s="153"/>
      <c r="E1159" s="150"/>
      <c r="F1159" s="150"/>
      <c r="G1159" s="150"/>
      <c r="H1159" s="150"/>
      <c r="I1159" s="150"/>
      <c r="J1159" s="150"/>
      <c r="K1159" s="150"/>
      <c r="L1159" s="150"/>
      <c r="M1159" s="150"/>
      <c r="N1159" s="150"/>
      <c r="O1159" s="150"/>
      <c r="P1159" s="150"/>
    </row>
    <row r="1160" spans="1:16" ht="12.75" x14ac:dyDescent="0.2">
      <c r="A1160" s="153"/>
      <c r="B1160" s="160"/>
      <c r="C1160" s="175"/>
      <c r="D1160" s="153"/>
      <c r="E1160" s="150"/>
      <c r="F1160" s="150"/>
      <c r="G1160" s="150"/>
      <c r="H1160" s="150"/>
      <c r="I1160" s="150"/>
      <c r="J1160" s="150"/>
      <c r="K1160" s="150"/>
      <c r="L1160" s="150"/>
      <c r="M1160" s="150"/>
      <c r="N1160" s="150"/>
      <c r="O1160" s="150"/>
      <c r="P1160" s="150"/>
    </row>
    <row r="1161" spans="1:16" ht="12.75" x14ac:dyDescent="0.2">
      <c r="A1161" s="153"/>
      <c r="B1161" s="160"/>
      <c r="C1161" s="175"/>
      <c r="D1161" s="153"/>
      <c r="E1161" s="150"/>
      <c r="F1161" s="150"/>
      <c r="G1161" s="150"/>
      <c r="H1161" s="150"/>
      <c r="I1161" s="150"/>
      <c r="J1161" s="150"/>
      <c r="K1161" s="150"/>
      <c r="L1161" s="150"/>
      <c r="M1161" s="150"/>
      <c r="N1161" s="150"/>
      <c r="O1161" s="150"/>
      <c r="P1161" s="150"/>
    </row>
    <row r="1162" spans="1:16" ht="12.75" x14ac:dyDescent="0.2">
      <c r="A1162" s="153"/>
      <c r="B1162" s="160"/>
      <c r="C1162" s="175"/>
      <c r="D1162" s="153"/>
      <c r="E1162" s="150"/>
      <c r="F1162" s="150"/>
      <c r="G1162" s="150"/>
      <c r="H1162" s="150"/>
      <c r="I1162" s="150"/>
      <c r="J1162" s="150"/>
      <c r="K1162" s="150"/>
      <c r="L1162" s="150"/>
      <c r="M1162" s="150"/>
      <c r="N1162" s="150"/>
      <c r="O1162" s="150"/>
      <c r="P1162" s="150"/>
    </row>
    <row r="1163" spans="1:16" ht="12.75" x14ac:dyDescent="0.2">
      <c r="A1163" s="153"/>
      <c r="B1163" s="160"/>
      <c r="C1163" s="175"/>
      <c r="D1163" s="153"/>
      <c r="E1163" s="150"/>
      <c r="F1163" s="150"/>
      <c r="G1163" s="150"/>
      <c r="H1163" s="150"/>
      <c r="I1163" s="150"/>
      <c r="J1163" s="150"/>
      <c r="K1163" s="150"/>
      <c r="L1163" s="150"/>
      <c r="M1163" s="150"/>
      <c r="N1163" s="150"/>
      <c r="O1163" s="150"/>
      <c r="P1163" s="150"/>
    </row>
    <row r="1164" spans="1:16" ht="12.75" x14ac:dyDescent="0.2">
      <c r="A1164" s="153"/>
      <c r="B1164" s="160"/>
      <c r="C1164" s="175"/>
      <c r="D1164" s="153"/>
      <c r="E1164" s="150"/>
      <c r="F1164" s="150"/>
      <c r="G1164" s="150"/>
      <c r="H1164" s="150"/>
      <c r="I1164" s="150"/>
      <c r="J1164" s="150"/>
      <c r="K1164" s="150"/>
      <c r="L1164" s="150"/>
      <c r="M1164" s="150"/>
      <c r="N1164" s="150"/>
      <c r="O1164" s="150"/>
      <c r="P1164" s="150"/>
    </row>
    <row r="1165" spans="1:16" ht="12.75" x14ac:dyDescent="0.2">
      <c r="A1165" s="153"/>
      <c r="B1165" s="160"/>
      <c r="C1165" s="175"/>
      <c r="D1165" s="153"/>
      <c r="E1165" s="150"/>
      <c r="F1165" s="150"/>
      <c r="G1165" s="150"/>
      <c r="H1165" s="150"/>
      <c r="I1165" s="150"/>
      <c r="J1165" s="150"/>
      <c r="K1165" s="150"/>
      <c r="L1165" s="150"/>
      <c r="M1165" s="150"/>
      <c r="N1165" s="150"/>
      <c r="O1165" s="150"/>
      <c r="P1165" s="150"/>
    </row>
    <row r="1166" spans="1:16" ht="12.75" x14ac:dyDescent="0.2">
      <c r="A1166" s="153"/>
      <c r="B1166" s="160"/>
      <c r="C1166" s="175"/>
      <c r="D1166" s="153"/>
      <c r="E1166" s="150"/>
      <c r="F1166" s="150"/>
      <c r="G1166" s="150"/>
      <c r="H1166" s="150"/>
      <c r="I1166" s="150"/>
      <c r="J1166" s="150"/>
      <c r="K1166" s="150"/>
      <c r="L1166" s="150"/>
      <c r="M1166" s="150"/>
      <c r="N1166" s="150"/>
      <c r="O1166" s="150"/>
      <c r="P1166" s="150"/>
    </row>
    <row r="1167" spans="1:16" ht="12.75" x14ac:dyDescent="0.2">
      <c r="A1167" s="153"/>
      <c r="B1167" s="160"/>
      <c r="C1167" s="175"/>
      <c r="D1167" s="153"/>
      <c r="E1167" s="150"/>
      <c r="F1167" s="150"/>
      <c r="G1167" s="150"/>
      <c r="H1167" s="150"/>
      <c r="I1167" s="150"/>
      <c r="J1167" s="150"/>
      <c r="K1167" s="150"/>
      <c r="L1167" s="150"/>
      <c r="M1167" s="150"/>
      <c r="N1167" s="150"/>
      <c r="O1167" s="150"/>
      <c r="P1167" s="150"/>
    </row>
    <row r="1168" spans="1:16" ht="12.75" x14ac:dyDescent="0.2">
      <c r="A1168" s="153"/>
      <c r="B1168" s="160"/>
      <c r="C1168" s="175"/>
      <c r="D1168" s="153"/>
      <c r="E1168" s="150"/>
      <c r="F1168" s="150"/>
      <c r="G1168" s="150"/>
      <c r="H1168" s="150"/>
      <c r="I1168" s="150"/>
      <c r="J1168" s="150"/>
      <c r="K1168" s="150"/>
      <c r="L1168" s="150"/>
      <c r="M1168" s="150"/>
      <c r="N1168" s="150"/>
      <c r="O1168" s="150"/>
      <c r="P1168" s="150"/>
    </row>
    <row r="1169" spans="1:16" ht="12.75" x14ac:dyDescent="0.2">
      <c r="A1169" s="153"/>
      <c r="B1169" s="160"/>
      <c r="C1169" s="175"/>
      <c r="D1169" s="153"/>
      <c r="E1169" s="150"/>
      <c r="F1169" s="150"/>
      <c r="G1169" s="150"/>
      <c r="H1169" s="150"/>
      <c r="I1169" s="150"/>
      <c r="J1169" s="150"/>
      <c r="K1169" s="150"/>
      <c r="L1169" s="150"/>
      <c r="M1169" s="150"/>
      <c r="N1169" s="150"/>
      <c r="O1169" s="150"/>
      <c r="P1169" s="150"/>
    </row>
    <row r="1170" spans="1:16" ht="12.75" x14ac:dyDescent="0.2">
      <c r="A1170" s="153"/>
      <c r="B1170" s="160"/>
      <c r="C1170" s="175"/>
      <c r="D1170" s="153"/>
      <c r="E1170" s="150"/>
      <c r="F1170" s="150"/>
      <c r="G1170" s="150"/>
      <c r="H1170" s="150"/>
      <c r="I1170" s="150"/>
      <c r="J1170" s="150"/>
      <c r="K1170" s="150"/>
      <c r="L1170" s="150"/>
      <c r="M1170" s="150"/>
      <c r="N1170" s="150"/>
      <c r="O1170" s="150"/>
      <c r="P1170" s="150"/>
    </row>
    <row r="1171" spans="1:16" ht="12.75" x14ac:dyDescent="0.2">
      <c r="A1171" s="153"/>
      <c r="B1171" s="160"/>
      <c r="C1171" s="175"/>
      <c r="D1171" s="153"/>
      <c r="E1171" s="150"/>
      <c r="F1171" s="150"/>
      <c r="G1171" s="150"/>
      <c r="H1171" s="150"/>
      <c r="I1171" s="150"/>
      <c r="J1171" s="150"/>
      <c r="K1171" s="150"/>
      <c r="L1171" s="150"/>
      <c r="M1171" s="150"/>
      <c r="N1171" s="150"/>
      <c r="O1171" s="150"/>
      <c r="P1171" s="150"/>
    </row>
    <row r="1172" spans="1:16" ht="12.75" x14ac:dyDescent="0.2">
      <c r="A1172" s="153"/>
      <c r="B1172" s="160"/>
      <c r="C1172" s="175"/>
      <c r="D1172" s="153"/>
      <c r="E1172" s="150"/>
      <c r="F1172" s="150"/>
      <c r="G1172" s="150"/>
      <c r="H1172" s="150"/>
      <c r="I1172" s="150"/>
      <c r="J1172" s="150"/>
      <c r="K1172" s="150"/>
      <c r="L1172" s="150"/>
      <c r="M1172" s="150"/>
      <c r="N1172" s="150"/>
      <c r="O1172" s="150"/>
      <c r="P1172" s="150"/>
    </row>
    <row r="1173" spans="1:16" ht="12.75" x14ac:dyDescent="0.2">
      <c r="A1173" s="153"/>
      <c r="B1173" s="160"/>
      <c r="C1173" s="175"/>
      <c r="D1173" s="153"/>
      <c r="E1173" s="150"/>
      <c r="F1173" s="150"/>
      <c r="G1173" s="150"/>
      <c r="H1173" s="150"/>
      <c r="I1173" s="150"/>
      <c r="J1173" s="150"/>
      <c r="K1173" s="150"/>
      <c r="L1173" s="150"/>
      <c r="M1173" s="150"/>
      <c r="N1173" s="150"/>
      <c r="O1173" s="150"/>
      <c r="P1173" s="150"/>
    </row>
    <row r="1174" spans="1:16" ht="12.75" x14ac:dyDescent="0.2">
      <c r="A1174" s="153"/>
      <c r="B1174" s="160"/>
      <c r="C1174" s="175"/>
      <c r="D1174" s="153"/>
      <c r="E1174" s="150"/>
      <c r="F1174" s="150"/>
      <c r="G1174" s="150"/>
      <c r="H1174" s="150"/>
      <c r="I1174" s="150"/>
      <c r="J1174" s="150"/>
      <c r="K1174" s="150"/>
      <c r="L1174" s="150"/>
      <c r="M1174" s="150"/>
      <c r="N1174" s="150"/>
      <c r="O1174" s="150"/>
      <c r="P1174" s="150"/>
    </row>
    <row r="1175" spans="1:16" ht="12.75" x14ac:dyDescent="0.2">
      <c r="A1175" s="153"/>
      <c r="B1175" s="160"/>
      <c r="C1175" s="175"/>
      <c r="D1175" s="153"/>
      <c r="E1175" s="150"/>
      <c r="F1175" s="150"/>
      <c r="G1175" s="150"/>
      <c r="H1175" s="150"/>
      <c r="I1175" s="150"/>
      <c r="J1175" s="150"/>
      <c r="K1175" s="150"/>
      <c r="L1175" s="150"/>
      <c r="M1175" s="150"/>
      <c r="N1175" s="150"/>
      <c r="O1175" s="150"/>
      <c r="P1175" s="150"/>
    </row>
    <row r="1176" spans="1:16" ht="12.75" x14ac:dyDescent="0.2">
      <c r="A1176" s="153"/>
      <c r="B1176" s="160"/>
      <c r="C1176" s="175"/>
      <c r="D1176" s="153"/>
      <c r="E1176" s="150"/>
      <c r="F1176" s="150"/>
      <c r="G1176" s="150"/>
      <c r="H1176" s="150"/>
      <c r="I1176" s="150"/>
      <c r="J1176" s="150"/>
      <c r="K1176" s="150"/>
      <c r="L1176" s="150"/>
      <c r="M1176" s="150"/>
      <c r="N1176" s="150"/>
      <c r="O1176" s="150"/>
      <c r="P1176" s="150"/>
    </row>
    <row r="1177" spans="1:16" ht="12.75" x14ac:dyDescent="0.2">
      <c r="A1177" s="153"/>
      <c r="B1177" s="160"/>
      <c r="C1177" s="175"/>
      <c r="D1177" s="153"/>
      <c r="E1177" s="150"/>
      <c r="F1177" s="150"/>
      <c r="G1177" s="150"/>
      <c r="H1177" s="150"/>
      <c r="I1177" s="150"/>
      <c r="J1177" s="150"/>
      <c r="K1177" s="150"/>
      <c r="L1177" s="150"/>
      <c r="M1177" s="150"/>
      <c r="N1177" s="150"/>
      <c r="O1177" s="150"/>
      <c r="P1177" s="150"/>
    </row>
    <row r="1178" spans="1:16" ht="12.75" x14ac:dyDescent="0.2">
      <c r="A1178" s="153"/>
      <c r="B1178" s="160"/>
      <c r="C1178" s="175"/>
      <c r="D1178" s="153"/>
      <c r="E1178" s="150"/>
      <c r="F1178" s="150"/>
      <c r="G1178" s="150"/>
      <c r="H1178" s="150"/>
      <c r="I1178" s="150"/>
      <c r="J1178" s="150"/>
      <c r="K1178" s="150"/>
      <c r="L1178" s="150"/>
      <c r="M1178" s="150"/>
      <c r="N1178" s="150"/>
      <c r="O1178" s="150"/>
      <c r="P1178" s="150"/>
    </row>
    <row r="1179" spans="1:16" ht="12.75" x14ac:dyDescent="0.2">
      <c r="A1179" s="153"/>
      <c r="B1179" s="160"/>
      <c r="C1179" s="175"/>
      <c r="D1179" s="153"/>
      <c r="E1179" s="150"/>
      <c r="F1179" s="150"/>
      <c r="G1179" s="150"/>
      <c r="H1179" s="150"/>
      <c r="I1179" s="150"/>
      <c r="J1179" s="150"/>
      <c r="K1179" s="150"/>
      <c r="L1179" s="150"/>
      <c r="M1179" s="150"/>
      <c r="N1179" s="150"/>
      <c r="O1179" s="150"/>
      <c r="P1179" s="150"/>
    </row>
    <row r="1180" spans="1:16" ht="12.75" x14ac:dyDescent="0.2">
      <c r="A1180" s="153"/>
      <c r="B1180" s="160"/>
      <c r="C1180" s="175"/>
      <c r="D1180" s="153"/>
      <c r="E1180" s="150"/>
      <c r="F1180" s="150"/>
      <c r="G1180" s="150"/>
      <c r="H1180" s="150"/>
      <c r="I1180" s="150"/>
      <c r="J1180" s="150"/>
      <c r="K1180" s="150"/>
      <c r="L1180" s="150"/>
      <c r="M1180" s="150"/>
      <c r="N1180" s="150"/>
      <c r="O1180" s="150"/>
      <c r="P1180" s="150"/>
    </row>
    <row r="1181" spans="1:16" ht="12.75" x14ac:dyDescent="0.2">
      <c r="A1181" s="153"/>
      <c r="B1181" s="160"/>
      <c r="C1181" s="175"/>
      <c r="D1181" s="153"/>
      <c r="E1181" s="150"/>
      <c r="F1181" s="150"/>
      <c r="G1181" s="150"/>
      <c r="H1181" s="150"/>
      <c r="I1181" s="150"/>
      <c r="J1181" s="150"/>
      <c r="K1181" s="150"/>
      <c r="L1181" s="150"/>
      <c r="M1181" s="150"/>
      <c r="N1181" s="150"/>
      <c r="O1181" s="150"/>
      <c r="P1181" s="150"/>
    </row>
    <row r="1182" spans="1:16" ht="12.75" x14ac:dyDescent="0.2">
      <c r="A1182" s="153"/>
      <c r="B1182" s="160"/>
      <c r="C1182" s="175"/>
      <c r="D1182" s="153"/>
      <c r="E1182" s="150"/>
      <c r="F1182" s="150"/>
      <c r="G1182" s="150"/>
      <c r="H1182" s="150"/>
      <c r="I1182" s="150"/>
      <c r="J1182" s="150"/>
      <c r="K1182" s="150"/>
      <c r="L1182" s="150"/>
      <c r="M1182" s="150"/>
      <c r="N1182" s="150"/>
      <c r="O1182" s="150"/>
      <c r="P1182" s="150"/>
    </row>
    <row r="1183" spans="1:16" ht="12.75" x14ac:dyDescent="0.2">
      <c r="A1183" s="153"/>
      <c r="B1183" s="160"/>
      <c r="C1183" s="175"/>
      <c r="D1183" s="153"/>
      <c r="E1183" s="150"/>
      <c r="F1183" s="150"/>
      <c r="G1183" s="150"/>
      <c r="H1183" s="150"/>
      <c r="I1183" s="150"/>
      <c r="J1183" s="150"/>
      <c r="K1183" s="150"/>
      <c r="L1183" s="150"/>
      <c r="M1183" s="150"/>
      <c r="N1183" s="150"/>
      <c r="O1183" s="150"/>
      <c r="P1183" s="150"/>
    </row>
    <row r="1184" spans="1:16" ht="12.75" x14ac:dyDescent="0.2">
      <c r="A1184" s="153"/>
      <c r="B1184" s="160"/>
      <c r="C1184" s="175"/>
      <c r="D1184" s="153"/>
      <c r="E1184" s="150"/>
      <c r="F1184" s="150"/>
      <c r="G1184" s="150"/>
      <c r="H1184" s="150"/>
      <c r="I1184" s="150"/>
      <c r="J1184" s="150"/>
      <c r="K1184" s="150"/>
      <c r="L1184" s="150"/>
      <c r="M1184" s="150"/>
      <c r="N1184" s="150"/>
      <c r="O1184" s="150"/>
      <c r="P1184" s="150"/>
    </row>
    <row r="1185" spans="1:16" ht="12.75" x14ac:dyDescent="0.2">
      <c r="A1185" s="153"/>
      <c r="B1185" s="160"/>
      <c r="C1185" s="175"/>
      <c r="D1185" s="153"/>
      <c r="E1185" s="150"/>
      <c r="F1185" s="150"/>
      <c r="G1185" s="150"/>
      <c r="H1185" s="150"/>
      <c r="I1185" s="150"/>
      <c r="J1185" s="150"/>
      <c r="K1185" s="150"/>
      <c r="L1185" s="150"/>
      <c r="M1185" s="150"/>
      <c r="N1185" s="150"/>
      <c r="O1185" s="150"/>
      <c r="P1185" s="150"/>
    </row>
    <row r="1186" spans="1:16" ht="12.75" x14ac:dyDescent="0.2">
      <c r="A1186" s="153"/>
      <c r="B1186" s="160"/>
      <c r="C1186" s="175"/>
      <c r="D1186" s="153"/>
      <c r="E1186" s="150"/>
      <c r="F1186" s="150"/>
      <c r="G1186" s="150"/>
      <c r="H1186" s="150"/>
      <c r="I1186" s="150"/>
      <c r="J1186" s="150"/>
      <c r="K1186" s="150"/>
      <c r="L1186" s="150"/>
      <c r="M1186" s="150"/>
      <c r="N1186" s="150"/>
      <c r="O1186" s="150"/>
      <c r="P1186" s="150"/>
    </row>
    <row r="1187" spans="1:16" ht="12.75" x14ac:dyDescent="0.2">
      <c r="A1187" s="153"/>
      <c r="B1187" s="160"/>
      <c r="C1187" s="175"/>
      <c r="D1187" s="153"/>
      <c r="E1187" s="150"/>
      <c r="F1187" s="150"/>
      <c r="G1187" s="150"/>
      <c r="H1187" s="150"/>
      <c r="I1187" s="150"/>
      <c r="J1187" s="150"/>
      <c r="K1187" s="150"/>
      <c r="L1187" s="150"/>
      <c r="M1187" s="150"/>
      <c r="N1187" s="150"/>
      <c r="O1187" s="150"/>
      <c r="P1187" s="150"/>
    </row>
    <row r="1188" spans="1:16" ht="12.75" x14ac:dyDescent="0.2">
      <c r="A1188" s="153"/>
      <c r="B1188" s="160"/>
      <c r="C1188" s="175"/>
      <c r="D1188" s="153"/>
      <c r="E1188" s="150"/>
      <c r="F1188" s="150"/>
      <c r="G1188" s="150"/>
      <c r="H1188" s="150"/>
      <c r="I1188" s="150"/>
      <c r="J1188" s="150"/>
      <c r="K1188" s="150"/>
      <c r="L1188" s="150"/>
      <c r="M1188" s="150"/>
      <c r="N1188" s="150"/>
      <c r="O1188" s="150"/>
      <c r="P1188" s="150"/>
    </row>
    <row r="1189" spans="1:16" ht="12.75" x14ac:dyDescent="0.2">
      <c r="A1189" s="153"/>
      <c r="B1189" s="160"/>
      <c r="C1189" s="175"/>
      <c r="D1189" s="153"/>
      <c r="E1189" s="150"/>
      <c r="F1189" s="150"/>
      <c r="G1189" s="150"/>
      <c r="H1189" s="150"/>
      <c r="I1189" s="150"/>
      <c r="J1189" s="150"/>
      <c r="K1189" s="150"/>
      <c r="L1189" s="150"/>
      <c r="M1189" s="150"/>
      <c r="N1189" s="150"/>
      <c r="O1189" s="150"/>
      <c r="P1189" s="150"/>
    </row>
    <row r="1190" spans="1:16" ht="12.75" x14ac:dyDescent="0.2">
      <c r="A1190" s="153"/>
      <c r="B1190" s="160"/>
      <c r="C1190" s="175"/>
      <c r="D1190" s="153"/>
      <c r="E1190" s="150"/>
      <c r="F1190" s="150"/>
      <c r="G1190" s="150"/>
      <c r="H1190" s="150"/>
      <c r="I1190" s="150"/>
      <c r="J1190" s="150"/>
      <c r="K1190" s="150"/>
      <c r="L1190" s="150"/>
      <c r="M1190" s="150"/>
      <c r="N1190" s="150"/>
      <c r="O1190" s="150"/>
      <c r="P1190" s="150"/>
    </row>
    <row r="1191" spans="1:16" ht="12.75" x14ac:dyDescent="0.2">
      <c r="A1191" s="153"/>
      <c r="B1191" s="160"/>
      <c r="C1191" s="175"/>
      <c r="D1191" s="153"/>
      <c r="E1191" s="150"/>
      <c r="F1191" s="150"/>
      <c r="G1191" s="150"/>
      <c r="H1191" s="150"/>
      <c r="I1191" s="150"/>
      <c r="J1191" s="150"/>
      <c r="K1191" s="150"/>
      <c r="L1191" s="150"/>
      <c r="M1191" s="150"/>
      <c r="N1191" s="150"/>
      <c r="O1191" s="150"/>
      <c r="P1191" s="150"/>
    </row>
    <row r="1192" spans="1:16" ht="12.75" x14ac:dyDescent="0.2">
      <c r="A1192" s="153"/>
      <c r="B1192" s="160"/>
      <c r="C1192" s="175"/>
      <c r="D1192" s="153"/>
      <c r="E1192" s="150"/>
      <c r="F1192" s="150"/>
      <c r="G1192" s="150"/>
      <c r="H1192" s="150"/>
      <c r="I1192" s="150"/>
      <c r="J1192" s="150"/>
      <c r="K1192" s="150"/>
      <c r="L1192" s="150"/>
      <c r="M1192" s="150"/>
      <c r="N1192" s="150"/>
      <c r="O1192" s="150"/>
      <c r="P1192" s="150"/>
    </row>
    <row r="1193" spans="1:16" ht="12.75" x14ac:dyDescent="0.2">
      <c r="A1193" s="153"/>
      <c r="B1193" s="160"/>
      <c r="C1193" s="175"/>
      <c r="D1193" s="153"/>
      <c r="E1193" s="150"/>
      <c r="F1193" s="150"/>
      <c r="G1193" s="150"/>
      <c r="H1193" s="150"/>
      <c r="I1193" s="150"/>
      <c r="J1193" s="150"/>
      <c r="K1193" s="150"/>
      <c r="L1193" s="150"/>
      <c r="M1193" s="150"/>
      <c r="N1193" s="150"/>
      <c r="O1193" s="150"/>
      <c r="P1193" s="150"/>
    </row>
    <row r="1194" spans="1:16" ht="12.75" x14ac:dyDescent="0.2">
      <c r="A1194" s="153"/>
      <c r="B1194" s="160"/>
      <c r="C1194" s="175"/>
      <c r="D1194" s="153"/>
      <c r="E1194" s="150"/>
      <c r="F1194" s="150"/>
      <c r="G1194" s="150"/>
      <c r="H1194" s="150"/>
      <c r="I1194" s="150"/>
      <c r="J1194" s="150"/>
      <c r="K1194" s="150"/>
      <c r="L1194" s="150"/>
      <c r="M1194" s="150"/>
      <c r="N1194" s="150"/>
      <c r="O1194" s="150"/>
      <c r="P1194" s="150"/>
    </row>
    <row r="1195" spans="1:16" ht="12.75" x14ac:dyDescent="0.2">
      <c r="A1195" s="153"/>
      <c r="B1195" s="160"/>
      <c r="C1195" s="175"/>
      <c r="D1195" s="153"/>
      <c r="E1195" s="150"/>
      <c r="F1195" s="150"/>
      <c r="G1195" s="150"/>
      <c r="H1195" s="150"/>
      <c r="I1195" s="150"/>
      <c r="J1195" s="150"/>
      <c r="K1195" s="150"/>
      <c r="L1195" s="150"/>
      <c r="M1195" s="150"/>
      <c r="N1195" s="150"/>
      <c r="O1195" s="150"/>
      <c r="P1195" s="150"/>
    </row>
    <row r="1196" spans="1:16" ht="12.75" x14ac:dyDescent="0.2">
      <c r="A1196" s="153"/>
      <c r="B1196" s="160"/>
      <c r="C1196" s="175"/>
      <c r="D1196" s="153"/>
      <c r="E1196" s="150"/>
      <c r="F1196" s="150"/>
      <c r="G1196" s="150"/>
      <c r="H1196" s="150"/>
      <c r="I1196" s="150"/>
      <c r="J1196" s="150"/>
      <c r="K1196" s="150"/>
      <c r="L1196" s="150"/>
      <c r="M1196" s="150"/>
      <c r="N1196" s="150"/>
      <c r="O1196" s="150"/>
      <c r="P1196" s="150"/>
    </row>
    <row r="1197" spans="1:16" ht="12.75" x14ac:dyDescent="0.2">
      <c r="A1197" s="153"/>
      <c r="B1197" s="160"/>
      <c r="C1197" s="175"/>
      <c r="D1197" s="153"/>
      <c r="E1197" s="150"/>
      <c r="F1197" s="150"/>
      <c r="G1197" s="150"/>
      <c r="H1197" s="150"/>
      <c r="I1197" s="150"/>
      <c r="J1197" s="150"/>
      <c r="K1197" s="150"/>
      <c r="L1197" s="150"/>
      <c r="M1197" s="150"/>
      <c r="N1197" s="150"/>
      <c r="O1197" s="150"/>
      <c r="P1197" s="150"/>
    </row>
    <row r="1198" spans="1:16" ht="12.75" x14ac:dyDescent="0.2">
      <c r="A1198" s="153"/>
      <c r="B1198" s="160"/>
      <c r="C1198" s="175"/>
      <c r="D1198" s="153"/>
      <c r="E1198" s="150"/>
      <c r="F1198" s="150"/>
      <c r="G1198" s="150"/>
      <c r="H1198" s="150"/>
      <c r="I1198" s="150"/>
      <c r="J1198" s="150"/>
      <c r="K1198" s="150"/>
      <c r="L1198" s="150"/>
      <c r="M1198" s="150"/>
      <c r="N1198" s="150"/>
      <c r="O1198" s="150"/>
      <c r="P1198" s="150"/>
    </row>
    <row r="1199" spans="1:16" ht="12.75" x14ac:dyDescent="0.2">
      <c r="A1199" s="153"/>
      <c r="B1199" s="160"/>
      <c r="C1199" s="175"/>
      <c r="D1199" s="153"/>
      <c r="E1199" s="150"/>
      <c r="F1199" s="150"/>
      <c r="G1199" s="150"/>
      <c r="H1199" s="150"/>
      <c r="I1199" s="150"/>
      <c r="J1199" s="150"/>
      <c r="K1199" s="150"/>
      <c r="L1199" s="150"/>
      <c r="M1199" s="150"/>
      <c r="N1199" s="150"/>
      <c r="O1199" s="150"/>
      <c r="P1199" s="150"/>
    </row>
    <row r="1200" spans="1:16" ht="12.75" x14ac:dyDescent="0.2">
      <c r="A1200" s="153"/>
      <c r="B1200" s="160"/>
      <c r="C1200" s="175"/>
      <c r="D1200" s="153"/>
      <c r="E1200" s="150"/>
      <c r="F1200" s="150"/>
      <c r="G1200" s="150"/>
      <c r="H1200" s="150"/>
      <c r="I1200" s="150"/>
      <c r="J1200" s="150"/>
      <c r="K1200" s="150"/>
      <c r="L1200" s="150"/>
      <c r="M1200" s="150"/>
      <c r="N1200" s="150"/>
      <c r="O1200" s="150"/>
      <c r="P1200" s="150"/>
    </row>
    <row r="1201" spans="1:16" ht="12.75" x14ac:dyDescent="0.2">
      <c r="A1201" s="153"/>
      <c r="B1201" s="160"/>
      <c r="C1201" s="175"/>
      <c r="D1201" s="153"/>
      <c r="E1201" s="150"/>
      <c r="F1201" s="150"/>
      <c r="G1201" s="150"/>
      <c r="H1201" s="150"/>
      <c r="I1201" s="150"/>
      <c r="J1201" s="150"/>
      <c r="K1201" s="150"/>
      <c r="L1201" s="150"/>
      <c r="M1201" s="150"/>
      <c r="N1201" s="150"/>
      <c r="O1201" s="150"/>
      <c r="P1201" s="150"/>
    </row>
    <row r="1202" spans="1:16" ht="12.75" x14ac:dyDescent="0.2">
      <c r="A1202" s="153"/>
      <c r="B1202" s="160"/>
      <c r="C1202" s="175"/>
      <c r="D1202" s="153"/>
      <c r="E1202" s="150"/>
      <c r="F1202" s="150"/>
      <c r="G1202" s="150"/>
      <c r="H1202" s="150"/>
      <c r="I1202" s="150"/>
      <c r="J1202" s="150"/>
      <c r="K1202" s="150"/>
      <c r="L1202" s="150"/>
      <c r="M1202" s="150"/>
      <c r="N1202" s="150"/>
      <c r="O1202" s="150"/>
      <c r="P1202" s="150"/>
    </row>
    <row r="1203" spans="1:16" ht="12.75" x14ac:dyDescent="0.2">
      <c r="A1203" s="153"/>
      <c r="B1203" s="160"/>
      <c r="C1203" s="175"/>
      <c r="D1203" s="153"/>
      <c r="E1203" s="150"/>
      <c r="F1203" s="150"/>
      <c r="G1203" s="150"/>
      <c r="H1203" s="150"/>
      <c r="I1203" s="150"/>
      <c r="J1203" s="150"/>
      <c r="K1203" s="150"/>
      <c r="L1203" s="150"/>
      <c r="M1203" s="150"/>
      <c r="N1203" s="150"/>
      <c r="O1203" s="150"/>
      <c r="P1203" s="150"/>
    </row>
    <row r="1204" spans="1:16" ht="12.75" x14ac:dyDescent="0.2">
      <c r="A1204" s="153"/>
      <c r="B1204" s="160"/>
      <c r="C1204" s="175"/>
      <c r="D1204" s="153"/>
      <c r="E1204" s="150"/>
      <c r="F1204" s="150"/>
      <c r="G1204" s="150"/>
      <c r="H1204" s="150"/>
      <c r="I1204" s="150"/>
      <c r="J1204" s="150"/>
      <c r="K1204" s="150"/>
      <c r="L1204" s="150"/>
      <c r="M1204" s="150"/>
      <c r="N1204" s="150"/>
      <c r="O1204" s="150"/>
      <c r="P1204" s="150"/>
    </row>
    <row r="1205" spans="1:16" ht="12.75" x14ac:dyDescent="0.2">
      <c r="A1205" s="153"/>
      <c r="B1205" s="160"/>
      <c r="C1205" s="175"/>
      <c r="D1205" s="153"/>
      <c r="E1205" s="150"/>
      <c r="F1205" s="150"/>
      <c r="G1205" s="150"/>
      <c r="H1205" s="150"/>
      <c r="I1205" s="150"/>
      <c r="J1205" s="150"/>
      <c r="K1205" s="150"/>
      <c r="L1205" s="150"/>
      <c r="M1205" s="150"/>
      <c r="N1205" s="150"/>
      <c r="O1205" s="150"/>
      <c r="P1205" s="150"/>
    </row>
    <row r="1206" spans="1:16" ht="12.75" x14ac:dyDescent="0.2">
      <c r="A1206" s="153"/>
      <c r="B1206" s="160"/>
      <c r="C1206" s="175"/>
      <c r="D1206" s="153"/>
      <c r="E1206" s="150"/>
      <c r="F1206" s="150"/>
      <c r="G1206" s="150"/>
      <c r="H1206" s="150"/>
      <c r="I1206" s="150"/>
      <c r="J1206" s="150"/>
      <c r="K1206" s="150"/>
      <c r="L1206" s="150"/>
      <c r="M1206" s="150"/>
      <c r="N1206" s="150"/>
      <c r="O1206" s="150"/>
      <c r="P1206" s="150"/>
    </row>
    <row r="1207" spans="1:16" ht="12.75" x14ac:dyDescent="0.2">
      <c r="A1207" s="153"/>
      <c r="B1207" s="160"/>
      <c r="C1207" s="175"/>
      <c r="D1207" s="153"/>
      <c r="E1207" s="150"/>
      <c r="F1207" s="150"/>
      <c r="G1207" s="150"/>
      <c r="H1207" s="150"/>
      <c r="I1207" s="150"/>
      <c r="J1207" s="150"/>
      <c r="K1207" s="150"/>
      <c r="L1207" s="150"/>
      <c r="M1207" s="150"/>
      <c r="N1207" s="150"/>
      <c r="O1207" s="150"/>
      <c r="P1207" s="150"/>
    </row>
    <row r="1208" spans="1:16" ht="12.75" x14ac:dyDescent="0.2">
      <c r="A1208" s="153"/>
      <c r="B1208" s="160"/>
      <c r="C1208" s="175"/>
      <c r="D1208" s="153"/>
      <c r="E1208" s="150"/>
      <c r="F1208" s="150"/>
      <c r="G1208" s="150"/>
      <c r="H1208" s="150"/>
      <c r="I1208" s="150"/>
      <c r="J1208" s="150"/>
      <c r="K1208" s="150"/>
      <c r="L1208" s="150"/>
      <c r="M1208" s="150"/>
      <c r="N1208" s="150"/>
      <c r="O1208" s="150"/>
      <c r="P1208" s="150"/>
    </row>
    <row r="1209" spans="1:16" ht="12.75" x14ac:dyDescent="0.2">
      <c r="A1209" s="153"/>
      <c r="B1209" s="160"/>
      <c r="C1209" s="175"/>
      <c r="D1209" s="153"/>
      <c r="E1209" s="150"/>
      <c r="F1209" s="150"/>
      <c r="G1209" s="150"/>
      <c r="H1209" s="150"/>
      <c r="I1209" s="150"/>
      <c r="J1209" s="150"/>
      <c r="K1209" s="150"/>
      <c r="L1209" s="150"/>
      <c r="M1209" s="150"/>
      <c r="N1209" s="150"/>
      <c r="O1209" s="150"/>
      <c r="P1209" s="150"/>
    </row>
    <row r="1210" spans="1:16" ht="12.75" x14ac:dyDescent="0.2">
      <c r="A1210" s="153"/>
      <c r="B1210" s="160"/>
      <c r="C1210" s="175"/>
      <c r="D1210" s="153"/>
      <c r="E1210" s="150"/>
      <c r="F1210" s="150"/>
      <c r="G1210" s="150"/>
      <c r="H1210" s="150"/>
      <c r="I1210" s="150"/>
      <c r="J1210" s="150"/>
      <c r="K1210" s="150"/>
      <c r="L1210" s="150"/>
      <c r="M1210" s="150"/>
      <c r="N1210" s="150"/>
      <c r="O1210" s="150"/>
      <c r="P1210" s="150"/>
    </row>
    <row r="1211" spans="1:16" ht="12.75" x14ac:dyDescent="0.2">
      <c r="A1211" s="153"/>
      <c r="B1211" s="160"/>
      <c r="C1211" s="175"/>
      <c r="D1211" s="153"/>
      <c r="E1211" s="150"/>
      <c r="F1211" s="150"/>
      <c r="G1211" s="150"/>
      <c r="H1211" s="150"/>
      <c r="I1211" s="150"/>
      <c r="J1211" s="150"/>
      <c r="K1211" s="150"/>
      <c r="L1211" s="150"/>
      <c r="M1211" s="150"/>
      <c r="N1211" s="150"/>
      <c r="O1211" s="150"/>
      <c r="P1211" s="150"/>
    </row>
    <row r="1212" spans="1:16" ht="12.75" x14ac:dyDescent="0.2">
      <c r="A1212" s="153"/>
      <c r="B1212" s="160"/>
      <c r="C1212" s="175"/>
      <c r="D1212" s="153"/>
      <c r="E1212" s="150"/>
      <c r="F1212" s="150"/>
      <c r="G1212" s="150"/>
      <c r="H1212" s="150"/>
      <c r="I1212" s="150"/>
      <c r="J1212" s="150"/>
      <c r="K1212" s="150"/>
      <c r="L1212" s="150"/>
      <c r="M1212" s="150"/>
      <c r="N1212" s="150"/>
      <c r="O1212" s="150"/>
      <c r="P1212" s="150"/>
    </row>
    <row r="1213" spans="1:16" ht="12.75" x14ac:dyDescent="0.2">
      <c r="A1213" s="153"/>
      <c r="B1213" s="160"/>
      <c r="C1213" s="175"/>
      <c r="D1213" s="153"/>
      <c r="E1213" s="150"/>
      <c r="F1213" s="150"/>
      <c r="G1213" s="150"/>
      <c r="H1213" s="150"/>
      <c r="I1213" s="150"/>
      <c r="J1213" s="150"/>
      <c r="K1213" s="150"/>
      <c r="L1213" s="150"/>
      <c r="M1213" s="150"/>
      <c r="N1213" s="150"/>
      <c r="O1213" s="150"/>
      <c r="P1213" s="150"/>
    </row>
    <row r="1214" spans="1:16" ht="12.75" x14ac:dyDescent="0.2">
      <c r="A1214" s="153"/>
      <c r="B1214" s="160"/>
      <c r="C1214" s="175"/>
      <c r="D1214" s="153"/>
      <c r="E1214" s="150"/>
      <c r="F1214" s="150"/>
      <c r="G1214" s="150"/>
      <c r="H1214" s="150"/>
      <c r="I1214" s="150"/>
      <c r="J1214" s="150"/>
      <c r="K1214" s="150"/>
      <c r="L1214" s="150"/>
      <c r="M1214" s="150"/>
      <c r="N1214" s="150"/>
      <c r="O1214" s="150"/>
      <c r="P1214" s="150"/>
    </row>
    <row r="1215" spans="1:16" ht="12.75" x14ac:dyDescent="0.2">
      <c r="A1215" s="153"/>
      <c r="B1215" s="160"/>
      <c r="C1215" s="175"/>
      <c r="D1215" s="153"/>
      <c r="E1215" s="150"/>
      <c r="F1215" s="150"/>
      <c r="G1215" s="150"/>
      <c r="H1215" s="150"/>
      <c r="I1215" s="150"/>
      <c r="J1215" s="150"/>
      <c r="K1215" s="150"/>
      <c r="L1215" s="150"/>
      <c r="M1215" s="150"/>
      <c r="N1215" s="150"/>
      <c r="O1215" s="150"/>
      <c r="P1215" s="150"/>
    </row>
    <row r="1216" spans="1:16" ht="12.75" x14ac:dyDescent="0.2">
      <c r="A1216" s="153"/>
      <c r="B1216" s="160"/>
      <c r="C1216" s="175"/>
      <c r="D1216" s="153"/>
      <c r="E1216" s="150"/>
      <c r="F1216" s="150"/>
      <c r="G1216" s="150"/>
      <c r="H1216" s="150"/>
      <c r="I1216" s="150"/>
      <c r="J1216" s="150"/>
      <c r="K1216" s="150"/>
      <c r="L1216" s="150"/>
      <c r="M1216" s="150"/>
      <c r="N1216" s="150"/>
      <c r="O1216" s="150"/>
      <c r="P1216" s="150"/>
    </row>
    <row r="1217" spans="1:16" ht="12.75" x14ac:dyDescent="0.2">
      <c r="A1217" s="153"/>
      <c r="B1217" s="160"/>
      <c r="C1217" s="175"/>
      <c r="D1217" s="153"/>
      <c r="E1217" s="150"/>
      <c r="F1217" s="150"/>
      <c r="G1217" s="150"/>
      <c r="H1217" s="150"/>
      <c r="I1217" s="150"/>
      <c r="J1217" s="150"/>
      <c r="K1217" s="150"/>
      <c r="L1217" s="150"/>
      <c r="M1217" s="150"/>
      <c r="N1217" s="150"/>
      <c r="O1217" s="150"/>
      <c r="P1217" s="150"/>
    </row>
    <row r="1218" spans="1:16" ht="12.75" x14ac:dyDescent="0.2">
      <c r="A1218" s="153"/>
      <c r="B1218" s="160"/>
      <c r="C1218" s="175"/>
      <c r="D1218" s="153"/>
      <c r="E1218" s="150"/>
      <c r="F1218" s="150"/>
      <c r="G1218" s="150"/>
      <c r="H1218" s="150"/>
      <c r="I1218" s="150"/>
      <c r="J1218" s="150"/>
      <c r="K1218" s="150"/>
      <c r="L1218" s="150"/>
      <c r="M1218" s="150"/>
      <c r="N1218" s="150"/>
      <c r="O1218" s="150"/>
      <c r="P1218" s="150"/>
    </row>
    <row r="1219" spans="1:16" ht="12.75" x14ac:dyDescent="0.2">
      <c r="A1219" s="153"/>
      <c r="B1219" s="160"/>
      <c r="C1219" s="175"/>
      <c r="D1219" s="153"/>
      <c r="E1219" s="150"/>
      <c r="F1219" s="150"/>
      <c r="G1219" s="150"/>
      <c r="H1219" s="150"/>
      <c r="I1219" s="150"/>
      <c r="J1219" s="150"/>
      <c r="K1219" s="150"/>
      <c r="L1219" s="150"/>
      <c r="M1219" s="150"/>
      <c r="N1219" s="150"/>
      <c r="O1219" s="150"/>
      <c r="P1219" s="150"/>
    </row>
    <row r="1220" spans="1:16" ht="12.75" x14ac:dyDescent="0.2">
      <c r="A1220" s="153"/>
      <c r="B1220" s="160"/>
      <c r="C1220" s="175"/>
      <c r="D1220" s="153"/>
      <c r="E1220" s="150"/>
      <c r="F1220" s="150"/>
      <c r="G1220" s="150"/>
      <c r="H1220" s="150"/>
      <c r="I1220" s="150"/>
      <c r="J1220" s="150"/>
      <c r="K1220" s="150"/>
      <c r="L1220" s="150"/>
      <c r="M1220" s="150"/>
      <c r="N1220" s="150"/>
      <c r="O1220" s="150"/>
      <c r="P1220" s="150"/>
    </row>
    <row r="1221" spans="1:16" ht="12.75" x14ac:dyDescent="0.2">
      <c r="A1221" s="153"/>
      <c r="B1221" s="160"/>
      <c r="C1221" s="175"/>
      <c r="D1221" s="153"/>
      <c r="E1221" s="150"/>
      <c r="F1221" s="150"/>
      <c r="G1221" s="150"/>
      <c r="H1221" s="150"/>
      <c r="I1221" s="150"/>
      <c r="J1221" s="150"/>
      <c r="K1221" s="150"/>
      <c r="L1221" s="150"/>
      <c r="M1221" s="150"/>
      <c r="N1221" s="150"/>
      <c r="O1221" s="150"/>
      <c r="P1221" s="150"/>
    </row>
    <row r="1222" spans="1:16" ht="12.75" x14ac:dyDescent="0.2">
      <c r="A1222" s="153"/>
      <c r="B1222" s="160"/>
      <c r="C1222" s="175"/>
      <c r="D1222" s="153"/>
      <c r="E1222" s="150"/>
      <c r="F1222" s="150"/>
      <c r="G1222" s="150"/>
      <c r="H1222" s="150"/>
      <c r="I1222" s="150"/>
      <c r="J1222" s="150"/>
      <c r="K1222" s="150"/>
      <c r="L1222" s="150"/>
      <c r="M1222" s="150"/>
      <c r="N1222" s="150"/>
      <c r="O1222" s="150"/>
      <c r="P1222" s="150"/>
    </row>
    <row r="1223" spans="1:16" ht="12.75" x14ac:dyDescent="0.2">
      <c r="A1223" s="153"/>
      <c r="B1223" s="160"/>
      <c r="C1223" s="175"/>
      <c r="D1223" s="153"/>
      <c r="E1223" s="150"/>
      <c r="F1223" s="150"/>
      <c r="G1223" s="150"/>
      <c r="H1223" s="150"/>
      <c r="I1223" s="150"/>
      <c r="J1223" s="150"/>
      <c r="K1223" s="150"/>
      <c r="L1223" s="150"/>
      <c r="M1223" s="150"/>
      <c r="N1223" s="150"/>
      <c r="O1223" s="150"/>
      <c r="P1223" s="150"/>
    </row>
    <row r="1224" spans="1:16" ht="12.75" x14ac:dyDescent="0.2">
      <c r="A1224" s="153"/>
      <c r="B1224" s="160"/>
      <c r="C1224" s="175"/>
      <c r="D1224" s="153"/>
      <c r="E1224" s="150"/>
      <c r="F1224" s="150"/>
      <c r="G1224" s="150"/>
      <c r="H1224" s="150"/>
      <c r="I1224" s="150"/>
      <c r="J1224" s="150"/>
      <c r="K1224" s="150"/>
      <c r="L1224" s="150"/>
      <c r="M1224" s="150"/>
      <c r="N1224" s="150"/>
      <c r="O1224" s="150"/>
      <c r="P1224" s="150"/>
    </row>
    <row r="1225" spans="1:16" ht="12.75" x14ac:dyDescent="0.2">
      <c r="A1225" s="153"/>
      <c r="B1225" s="160"/>
      <c r="C1225" s="175"/>
      <c r="D1225" s="153"/>
      <c r="E1225" s="150"/>
      <c r="F1225" s="150"/>
      <c r="G1225" s="150"/>
      <c r="H1225" s="150"/>
      <c r="I1225" s="150"/>
      <c r="J1225" s="150"/>
      <c r="K1225" s="150"/>
      <c r="L1225" s="150"/>
      <c r="M1225" s="150"/>
      <c r="N1225" s="150"/>
      <c r="O1225" s="150"/>
      <c r="P1225" s="150"/>
    </row>
    <row r="1226" spans="1:16" ht="12.75" x14ac:dyDescent="0.2">
      <c r="A1226" s="153"/>
      <c r="B1226" s="160"/>
      <c r="C1226" s="175"/>
      <c r="D1226" s="153"/>
      <c r="E1226" s="150"/>
      <c r="F1226" s="150"/>
      <c r="G1226" s="150"/>
      <c r="H1226" s="150"/>
      <c r="I1226" s="150"/>
      <c r="J1226" s="150"/>
      <c r="K1226" s="150"/>
      <c r="L1226" s="150"/>
      <c r="M1226" s="150"/>
      <c r="N1226" s="150"/>
      <c r="O1226" s="150"/>
      <c r="P1226" s="150"/>
    </row>
    <row r="1227" spans="1:16" ht="12.75" x14ac:dyDescent="0.2">
      <c r="A1227" s="153"/>
      <c r="B1227" s="160"/>
      <c r="C1227" s="175"/>
      <c r="D1227" s="153"/>
      <c r="E1227" s="150"/>
      <c r="F1227" s="150"/>
      <c r="G1227" s="150"/>
      <c r="H1227" s="150"/>
      <c r="I1227" s="150"/>
      <c r="J1227" s="150"/>
      <c r="K1227" s="150"/>
      <c r="L1227" s="150"/>
      <c r="M1227" s="150"/>
      <c r="N1227" s="150"/>
      <c r="O1227" s="150"/>
      <c r="P1227" s="150"/>
    </row>
    <row r="1228" spans="1:16" ht="12.75" x14ac:dyDescent="0.2">
      <c r="A1228" s="153"/>
      <c r="B1228" s="160"/>
      <c r="C1228" s="175"/>
      <c r="D1228" s="153"/>
      <c r="E1228" s="150"/>
      <c r="F1228" s="150"/>
      <c r="G1228" s="150"/>
      <c r="H1228" s="150"/>
      <c r="I1228" s="150"/>
      <c r="J1228" s="150"/>
      <c r="K1228" s="150"/>
      <c r="L1228" s="150"/>
      <c r="M1228" s="150"/>
      <c r="N1228" s="150"/>
      <c r="O1228" s="150"/>
      <c r="P1228" s="150"/>
    </row>
    <row r="1229" spans="1:16" ht="12.75" x14ac:dyDescent="0.2">
      <c r="A1229" s="153"/>
      <c r="B1229" s="160"/>
      <c r="C1229" s="175"/>
      <c r="D1229" s="153"/>
      <c r="E1229" s="150"/>
      <c r="F1229" s="150"/>
      <c r="G1229" s="150"/>
      <c r="H1229" s="150"/>
      <c r="I1229" s="150"/>
      <c r="J1229" s="150"/>
      <c r="K1229" s="150"/>
      <c r="L1229" s="150"/>
      <c r="M1229" s="150"/>
      <c r="N1229" s="150"/>
      <c r="O1229" s="150"/>
      <c r="P1229" s="150"/>
    </row>
    <row r="1230" spans="1:16" ht="12.75" x14ac:dyDescent="0.2">
      <c r="A1230" s="153"/>
      <c r="B1230" s="160"/>
      <c r="C1230" s="175"/>
      <c r="D1230" s="153"/>
      <c r="E1230" s="150"/>
      <c r="F1230" s="150"/>
      <c r="G1230" s="150"/>
      <c r="H1230" s="150"/>
      <c r="I1230" s="150"/>
      <c r="J1230" s="150"/>
      <c r="K1230" s="150"/>
      <c r="L1230" s="150"/>
      <c r="M1230" s="150"/>
      <c r="N1230" s="150"/>
      <c r="O1230" s="150"/>
      <c r="P1230" s="150"/>
    </row>
    <row r="1231" spans="1:16" ht="12.75" x14ac:dyDescent="0.2">
      <c r="A1231" s="153"/>
      <c r="B1231" s="160"/>
      <c r="C1231" s="175"/>
      <c r="D1231" s="153"/>
      <c r="E1231" s="150"/>
      <c r="F1231" s="150"/>
      <c r="G1231" s="150"/>
      <c r="H1231" s="150"/>
      <c r="I1231" s="150"/>
      <c r="J1231" s="150"/>
      <c r="K1231" s="150"/>
      <c r="L1231" s="150"/>
      <c r="M1231" s="150"/>
      <c r="N1231" s="150"/>
      <c r="O1231" s="150"/>
      <c r="P1231" s="150"/>
    </row>
    <row r="1232" spans="1:16" ht="12.75" x14ac:dyDescent="0.2">
      <c r="A1232" s="153"/>
      <c r="B1232" s="160"/>
      <c r="C1232" s="175"/>
      <c r="D1232" s="153"/>
      <c r="E1232" s="150"/>
      <c r="F1232" s="150"/>
      <c r="G1232" s="150"/>
      <c r="H1232" s="150"/>
      <c r="I1232" s="150"/>
      <c r="J1232" s="150"/>
      <c r="K1232" s="150"/>
      <c r="L1232" s="150"/>
      <c r="M1232" s="150"/>
      <c r="N1232" s="150"/>
      <c r="O1232" s="150"/>
      <c r="P1232" s="150"/>
    </row>
    <row r="1233" spans="1:16" ht="12.75" x14ac:dyDescent="0.2">
      <c r="A1233" s="153"/>
      <c r="B1233" s="160"/>
      <c r="C1233" s="175"/>
      <c r="D1233" s="153"/>
      <c r="E1233" s="150"/>
      <c r="F1233" s="150"/>
      <c r="G1233" s="150"/>
      <c r="H1233" s="150"/>
      <c r="I1233" s="150"/>
      <c r="J1233" s="150"/>
      <c r="K1233" s="150"/>
      <c r="L1233" s="150"/>
      <c r="M1233" s="150"/>
      <c r="N1233" s="150"/>
      <c r="O1233" s="150"/>
      <c r="P1233" s="150"/>
    </row>
    <row r="1234" spans="1:16" ht="12.75" x14ac:dyDescent="0.2">
      <c r="A1234" s="153"/>
      <c r="B1234" s="160"/>
      <c r="C1234" s="175"/>
      <c r="D1234" s="153"/>
      <c r="E1234" s="150"/>
      <c r="F1234" s="150"/>
      <c r="G1234" s="150"/>
      <c r="H1234" s="150"/>
      <c r="I1234" s="150"/>
      <c r="J1234" s="150"/>
      <c r="K1234" s="150"/>
      <c r="L1234" s="150"/>
      <c r="M1234" s="150"/>
      <c r="N1234" s="150"/>
      <c r="O1234" s="150"/>
      <c r="P1234" s="150"/>
    </row>
    <row r="1235" spans="1:16" ht="12.75" x14ac:dyDescent="0.2">
      <c r="A1235" s="153"/>
      <c r="B1235" s="160"/>
      <c r="C1235" s="175"/>
      <c r="D1235" s="153"/>
      <c r="E1235" s="150"/>
      <c r="F1235" s="150"/>
      <c r="G1235" s="150"/>
      <c r="H1235" s="150"/>
      <c r="I1235" s="150"/>
      <c r="J1235" s="150"/>
      <c r="K1235" s="150"/>
      <c r="L1235" s="150"/>
      <c r="M1235" s="150"/>
      <c r="N1235" s="150"/>
      <c r="O1235" s="150"/>
      <c r="P1235" s="150"/>
    </row>
    <row r="1236" spans="1:16" ht="12.75" x14ac:dyDescent="0.2">
      <c r="A1236" s="153"/>
      <c r="B1236" s="160"/>
      <c r="C1236" s="175"/>
      <c r="D1236" s="153"/>
      <c r="E1236" s="150"/>
      <c r="F1236" s="150"/>
      <c r="G1236" s="150"/>
      <c r="H1236" s="150"/>
      <c r="I1236" s="150"/>
      <c r="J1236" s="150"/>
      <c r="K1236" s="150"/>
      <c r="L1236" s="150"/>
      <c r="M1236" s="150"/>
      <c r="N1236" s="150"/>
      <c r="O1236" s="150"/>
      <c r="P1236" s="150"/>
    </row>
    <row r="1237" spans="1:16" ht="12.75" x14ac:dyDescent="0.2">
      <c r="A1237" s="153"/>
      <c r="B1237" s="160"/>
      <c r="C1237" s="175"/>
      <c r="D1237" s="153"/>
      <c r="E1237" s="150"/>
      <c r="F1237" s="150"/>
      <c r="G1237" s="150"/>
      <c r="H1237" s="150"/>
      <c r="I1237" s="150"/>
      <c r="J1237" s="150"/>
      <c r="K1237" s="150"/>
      <c r="L1237" s="150"/>
      <c r="M1237" s="150"/>
      <c r="N1237" s="150"/>
      <c r="O1237" s="150"/>
      <c r="P1237" s="150"/>
    </row>
    <row r="1238" spans="1:16" ht="12.75" x14ac:dyDescent="0.2">
      <c r="A1238" s="153"/>
      <c r="B1238" s="160"/>
      <c r="C1238" s="175"/>
      <c r="D1238" s="153"/>
      <c r="E1238" s="150"/>
      <c r="F1238" s="150"/>
      <c r="G1238" s="150"/>
      <c r="H1238" s="150"/>
      <c r="I1238" s="150"/>
      <c r="J1238" s="150"/>
      <c r="K1238" s="150"/>
      <c r="L1238" s="150"/>
      <c r="M1238" s="150"/>
      <c r="N1238" s="150"/>
      <c r="O1238" s="150"/>
      <c r="P1238" s="150"/>
    </row>
    <row r="1239" spans="1:16" ht="12.75" x14ac:dyDescent="0.2">
      <c r="A1239" s="153"/>
      <c r="B1239" s="160"/>
      <c r="C1239" s="175"/>
      <c r="D1239" s="153"/>
      <c r="E1239" s="150"/>
      <c r="F1239" s="150"/>
      <c r="G1239" s="150"/>
      <c r="H1239" s="150"/>
      <c r="I1239" s="150"/>
      <c r="J1239" s="150"/>
      <c r="K1239" s="150"/>
      <c r="L1239" s="150"/>
      <c r="M1239" s="150"/>
      <c r="N1239" s="150"/>
      <c r="O1239" s="150"/>
      <c r="P1239" s="150"/>
    </row>
    <row r="1240" spans="1:16" ht="12.75" x14ac:dyDescent="0.2">
      <c r="A1240" s="153"/>
      <c r="B1240" s="160"/>
      <c r="C1240" s="175"/>
      <c r="D1240" s="153"/>
      <c r="E1240" s="150"/>
      <c r="F1240" s="150"/>
      <c r="G1240" s="150"/>
      <c r="H1240" s="150"/>
      <c r="I1240" s="150"/>
      <c r="J1240" s="150"/>
      <c r="K1240" s="150"/>
      <c r="L1240" s="150"/>
      <c r="M1240" s="150"/>
      <c r="N1240" s="150"/>
      <c r="O1240" s="150"/>
      <c r="P1240" s="150"/>
    </row>
    <row r="1241" spans="1:16" ht="12.75" x14ac:dyDescent="0.2">
      <c r="A1241" s="153"/>
      <c r="B1241" s="160"/>
      <c r="C1241" s="175"/>
      <c r="D1241" s="153"/>
      <c r="E1241" s="150"/>
      <c r="F1241" s="150"/>
      <c r="G1241" s="150"/>
      <c r="H1241" s="150"/>
      <c r="I1241" s="150"/>
      <c r="J1241" s="150"/>
      <c r="K1241" s="150"/>
      <c r="L1241" s="150"/>
      <c r="M1241" s="150"/>
      <c r="N1241" s="150"/>
      <c r="O1241" s="150"/>
      <c r="P1241" s="150"/>
    </row>
    <row r="1242" spans="1:16" ht="12.75" x14ac:dyDescent="0.2">
      <c r="A1242" s="153"/>
      <c r="B1242" s="160"/>
      <c r="C1242" s="175"/>
      <c r="D1242" s="153"/>
      <c r="E1242" s="150"/>
      <c r="F1242" s="150"/>
      <c r="G1242" s="150"/>
      <c r="H1242" s="150"/>
      <c r="I1242" s="150"/>
      <c r="J1242" s="150"/>
      <c r="K1242" s="150"/>
      <c r="L1242" s="150"/>
      <c r="M1242" s="150"/>
      <c r="N1242" s="150"/>
      <c r="O1242" s="150"/>
      <c r="P1242" s="150"/>
    </row>
    <row r="1243" spans="1:16" ht="12.75" x14ac:dyDescent="0.2">
      <c r="A1243" s="153"/>
      <c r="B1243" s="160"/>
      <c r="C1243" s="175"/>
      <c r="D1243" s="153"/>
    </row>
    <row r="1244" spans="1:16" ht="12.75" x14ac:dyDescent="0.2">
      <c r="A1244" s="153"/>
      <c r="B1244" s="160"/>
      <c r="C1244" s="175"/>
      <c r="D1244" s="153"/>
    </row>
    <row r="1245" spans="1:16" ht="12.75" x14ac:dyDescent="0.2">
      <c r="A1245" s="153"/>
      <c r="B1245" s="160"/>
      <c r="C1245" s="175"/>
      <c r="D1245" s="153"/>
    </row>
    <row r="1246" spans="1:16" ht="12.75" x14ac:dyDescent="0.2">
      <c r="A1246" s="153"/>
      <c r="B1246" s="160"/>
      <c r="C1246" s="175"/>
      <c r="D1246" s="153"/>
    </row>
    <row r="1247" spans="1:16" ht="12.75" x14ac:dyDescent="0.2">
      <c r="A1247" s="153"/>
      <c r="B1247" s="160"/>
      <c r="C1247" s="175"/>
      <c r="D1247" s="153"/>
    </row>
    <row r="1248" spans="1:16" ht="12.75" x14ac:dyDescent="0.2">
      <c r="A1248" s="153"/>
      <c r="B1248" s="160"/>
      <c r="C1248" s="175"/>
      <c r="D1248" s="153"/>
    </row>
    <row r="1249" spans="1:4" s="139" customFormat="1" ht="12.75" x14ac:dyDescent="0.2">
      <c r="A1249" s="153"/>
      <c r="B1249" s="160"/>
      <c r="C1249" s="175"/>
      <c r="D1249" s="153"/>
    </row>
    <row r="1250" spans="1:4" s="139" customFormat="1" ht="12.75" x14ac:dyDescent="0.2">
      <c r="A1250" s="153"/>
      <c r="B1250" s="160"/>
      <c r="C1250" s="175"/>
      <c r="D1250" s="153"/>
    </row>
    <row r="1251" spans="1:4" s="139" customFormat="1" ht="12.75" x14ac:dyDescent="0.2">
      <c r="A1251" s="153"/>
      <c r="B1251" s="160"/>
      <c r="C1251" s="175"/>
      <c r="D1251" s="153"/>
    </row>
    <row r="1252" spans="1:4" s="139" customFormat="1" ht="12.75" x14ac:dyDescent="0.2">
      <c r="A1252" s="153"/>
      <c r="B1252" s="160"/>
      <c r="C1252" s="175"/>
      <c r="D1252" s="153"/>
    </row>
    <row r="1253" spans="1:4" s="139" customFormat="1" ht="12.75" x14ac:dyDescent="0.2">
      <c r="A1253" s="153"/>
      <c r="B1253" s="160"/>
      <c r="C1253" s="175"/>
      <c r="D1253" s="153"/>
    </row>
    <row r="1254" spans="1:4" s="139" customFormat="1" ht="12.75" x14ac:dyDescent="0.2">
      <c r="A1254" s="153"/>
      <c r="B1254" s="160"/>
      <c r="C1254" s="175"/>
      <c r="D1254" s="153"/>
    </row>
    <row r="1255" spans="1:4" s="139" customFormat="1" ht="12.75" x14ac:dyDescent="0.2">
      <c r="A1255" s="153"/>
      <c r="B1255" s="160"/>
      <c r="C1255" s="175"/>
      <c r="D1255" s="153"/>
    </row>
    <row r="1256" spans="1:4" s="139" customFormat="1" ht="12.75" x14ac:dyDescent="0.2">
      <c r="A1256" s="153"/>
      <c r="B1256" s="160"/>
      <c r="C1256" s="175"/>
      <c r="D1256" s="153"/>
    </row>
    <row r="1257" spans="1:4" s="139" customFormat="1" ht="12.75" x14ac:dyDescent="0.2">
      <c r="A1257" s="153"/>
      <c r="B1257" s="160"/>
      <c r="C1257" s="175"/>
      <c r="D1257" s="153"/>
    </row>
    <row r="1258" spans="1:4" s="139" customFormat="1" ht="12.75" x14ac:dyDescent="0.2">
      <c r="A1258" s="153"/>
      <c r="B1258" s="160"/>
      <c r="C1258" s="175"/>
      <c r="D1258" s="153"/>
    </row>
    <row r="1259" spans="1:4" s="139" customFormat="1" ht="12.75" x14ac:dyDescent="0.2">
      <c r="A1259" s="153"/>
      <c r="B1259" s="160"/>
      <c r="C1259" s="175"/>
      <c r="D1259" s="153"/>
    </row>
    <row r="1260" spans="1:4" s="139" customFormat="1" ht="12.75" x14ac:dyDescent="0.2">
      <c r="A1260" s="153"/>
      <c r="B1260" s="160"/>
      <c r="C1260" s="175"/>
      <c r="D1260" s="153"/>
    </row>
    <row r="1261" spans="1:4" s="139" customFormat="1" ht="12.75" x14ac:dyDescent="0.2">
      <c r="A1261" s="153"/>
      <c r="B1261" s="160"/>
      <c r="C1261" s="175"/>
      <c r="D1261" s="153"/>
    </row>
    <row r="1262" spans="1:4" s="139" customFormat="1" ht="12.75" x14ac:dyDescent="0.2">
      <c r="A1262" s="153"/>
      <c r="B1262" s="160"/>
      <c r="C1262" s="175"/>
      <c r="D1262" s="153"/>
    </row>
    <row r="1263" spans="1:4" s="139" customFormat="1" ht="12.75" x14ac:dyDescent="0.2">
      <c r="A1263" s="153"/>
      <c r="B1263" s="160"/>
      <c r="C1263" s="175"/>
      <c r="D1263" s="153"/>
    </row>
    <row r="1264" spans="1:4" s="139" customFormat="1" ht="12.75" x14ac:dyDescent="0.2">
      <c r="A1264" s="153"/>
      <c r="B1264" s="160"/>
      <c r="C1264" s="175"/>
      <c r="D1264" s="153"/>
    </row>
    <row r="1265" spans="1:4" s="139" customFormat="1" ht="12.75" x14ac:dyDescent="0.2">
      <c r="A1265" s="153"/>
      <c r="B1265" s="160"/>
      <c r="C1265" s="175"/>
      <c r="D1265" s="153"/>
    </row>
    <row r="1266" spans="1:4" s="139" customFormat="1" ht="12.75" x14ac:dyDescent="0.2">
      <c r="A1266" s="153"/>
      <c r="B1266" s="160"/>
      <c r="C1266" s="175"/>
      <c r="D1266" s="153"/>
    </row>
    <row r="1267" spans="1:4" s="139" customFormat="1" ht="12.75" x14ac:dyDescent="0.2">
      <c r="A1267" s="153"/>
      <c r="B1267" s="160"/>
      <c r="C1267" s="175"/>
      <c r="D1267" s="153"/>
    </row>
    <row r="1268" spans="1:4" s="139" customFormat="1" ht="12.75" x14ac:dyDescent="0.2">
      <c r="A1268" s="153"/>
      <c r="B1268" s="160"/>
      <c r="C1268" s="175"/>
      <c r="D1268" s="153"/>
    </row>
    <row r="1269" spans="1:4" s="139" customFormat="1" ht="12.75" x14ac:dyDescent="0.2">
      <c r="A1269" s="153"/>
      <c r="B1269" s="160"/>
      <c r="C1269" s="175"/>
      <c r="D1269" s="153"/>
    </row>
    <row r="1270" spans="1:4" s="139" customFormat="1" ht="12.75" x14ac:dyDescent="0.2">
      <c r="A1270" s="153"/>
      <c r="B1270" s="160"/>
      <c r="C1270" s="175"/>
      <c r="D1270" s="153"/>
    </row>
    <row r="1271" spans="1:4" s="139" customFormat="1" ht="12.75" x14ac:dyDescent="0.2">
      <c r="A1271" s="153"/>
      <c r="B1271" s="160"/>
      <c r="C1271" s="175"/>
      <c r="D1271" s="153"/>
    </row>
    <row r="1272" spans="1:4" s="139" customFormat="1" ht="12.75" x14ac:dyDescent="0.2">
      <c r="A1272" s="153"/>
      <c r="B1272" s="160"/>
      <c r="C1272" s="175"/>
      <c r="D1272" s="153"/>
    </row>
    <row r="1273" spans="1:4" s="139" customFormat="1" ht="12.75" x14ac:dyDescent="0.2">
      <c r="A1273" s="153"/>
      <c r="B1273" s="160"/>
      <c r="C1273" s="175"/>
      <c r="D1273" s="153"/>
    </row>
    <row r="1274" spans="1:4" s="139" customFormat="1" ht="12.75" x14ac:dyDescent="0.2">
      <c r="A1274" s="153"/>
      <c r="B1274" s="160"/>
      <c r="C1274" s="175"/>
      <c r="D1274" s="153"/>
    </row>
    <row r="1275" spans="1:4" s="139" customFormat="1" ht="12.75" x14ac:dyDescent="0.2">
      <c r="A1275" s="153"/>
      <c r="B1275" s="160"/>
      <c r="C1275" s="175"/>
      <c r="D1275" s="153"/>
    </row>
    <row r="1276" spans="1:4" s="139" customFormat="1" ht="12.75" x14ac:dyDescent="0.2">
      <c r="A1276" s="153"/>
      <c r="B1276" s="160"/>
      <c r="C1276" s="175"/>
      <c r="D1276" s="153"/>
    </row>
    <row r="1277" spans="1:4" s="139" customFormat="1" ht="12.75" x14ac:dyDescent="0.2">
      <c r="A1277" s="153"/>
      <c r="B1277" s="160"/>
      <c r="C1277" s="175"/>
      <c r="D1277" s="153"/>
    </row>
    <row r="1278" spans="1:4" s="139" customFormat="1" ht="12.75" x14ac:dyDescent="0.2">
      <c r="A1278" s="153"/>
      <c r="B1278" s="160"/>
      <c r="C1278" s="175"/>
      <c r="D1278" s="153"/>
    </row>
    <row r="1279" spans="1:4" s="139" customFormat="1" ht="12.75" x14ac:dyDescent="0.2">
      <c r="A1279" s="153"/>
      <c r="B1279" s="160"/>
      <c r="C1279" s="175"/>
      <c r="D1279" s="153"/>
    </row>
    <row r="1280" spans="1:4" s="139" customFormat="1" ht="12.75" x14ac:dyDescent="0.2">
      <c r="A1280" s="153"/>
      <c r="B1280" s="160"/>
      <c r="C1280" s="175"/>
      <c r="D1280" s="153"/>
    </row>
    <row r="1281" spans="1:4" s="139" customFormat="1" ht="12.75" x14ac:dyDescent="0.2">
      <c r="A1281" s="153"/>
      <c r="B1281" s="160"/>
      <c r="C1281" s="175"/>
      <c r="D1281" s="153"/>
    </row>
    <row r="1282" spans="1:4" s="139" customFormat="1" ht="12.75" x14ac:dyDescent="0.2">
      <c r="A1282" s="153"/>
      <c r="B1282" s="160"/>
      <c r="C1282" s="175"/>
      <c r="D1282" s="153"/>
    </row>
    <row r="1283" spans="1:4" s="139" customFormat="1" ht="12.75" x14ac:dyDescent="0.2">
      <c r="A1283" s="153"/>
      <c r="B1283" s="160"/>
      <c r="C1283" s="175"/>
      <c r="D1283" s="153"/>
    </row>
    <row r="1284" spans="1:4" s="139" customFormat="1" ht="12.75" x14ac:dyDescent="0.2">
      <c r="A1284" s="153"/>
      <c r="B1284" s="160"/>
      <c r="C1284" s="175"/>
      <c r="D1284" s="153"/>
    </row>
    <row r="1285" spans="1:4" s="139" customFormat="1" ht="12.75" x14ac:dyDescent="0.2">
      <c r="A1285" s="153"/>
      <c r="B1285" s="160"/>
      <c r="C1285" s="175"/>
      <c r="D1285" s="153"/>
    </row>
    <row r="1286" spans="1:4" s="139" customFormat="1" ht="12.75" x14ac:dyDescent="0.2">
      <c r="A1286" s="153"/>
      <c r="B1286" s="160"/>
      <c r="C1286" s="175"/>
      <c r="D1286" s="153"/>
    </row>
    <row r="1287" spans="1:4" s="139" customFormat="1" ht="12.75" x14ac:dyDescent="0.2">
      <c r="A1287" s="153"/>
      <c r="B1287" s="160"/>
      <c r="C1287" s="175"/>
      <c r="D1287" s="153"/>
    </row>
    <row r="1288" spans="1:4" s="139" customFormat="1" ht="12.75" x14ac:dyDescent="0.2">
      <c r="A1288" s="153"/>
      <c r="B1288" s="160"/>
      <c r="C1288" s="175"/>
      <c r="D1288" s="153"/>
    </row>
    <row r="1289" spans="1:4" s="139" customFormat="1" ht="12.75" x14ac:dyDescent="0.2">
      <c r="A1289" s="153"/>
      <c r="B1289" s="160"/>
      <c r="C1289" s="175"/>
      <c r="D1289" s="153"/>
    </row>
    <row r="1290" spans="1:4" s="139" customFormat="1" ht="12.75" x14ac:dyDescent="0.2">
      <c r="A1290" s="153"/>
      <c r="B1290" s="160"/>
      <c r="C1290" s="175"/>
      <c r="D1290" s="153"/>
    </row>
    <row r="1291" spans="1:4" s="139" customFormat="1" ht="12.75" x14ac:dyDescent="0.2">
      <c r="A1291" s="153"/>
      <c r="B1291" s="160"/>
      <c r="C1291" s="175"/>
      <c r="D1291" s="153"/>
    </row>
    <row r="1292" spans="1:4" s="139" customFormat="1" ht="12.75" x14ac:dyDescent="0.2">
      <c r="A1292" s="153"/>
      <c r="B1292" s="160"/>
      <c r="C1292" s="175"/>
      <c r="D1292" s="153"/>
    </row>
    <row r="1293" spans="1:4" s="139" customFormat="1" ht="12.75" x14ac:dyDescent="0.2">
      <c r="A1293" s="153"/>
      <c r="B1293" s="160"/>
      <c r="C1293" s="175"/>
      <c r="D1293" s="153"/>
    </row>
    <row r="1294" spans="1:4" s="139" customFormat="1" ht="12.75" x14ac:dyDescent="0.2">
      <c r="A1294" s="153"/>
      <c r="B1294" s="160"/>
      <c r="C1294" s="175"/>
      <c r="D1294" s="153"/>
    </row>
    <row r="1295" spans="1:4" s="139" customFormat="1" ht="12.75" x14ac:dyDescent="0.2">
      <c r="A1295" s="153"/>
      <c r="B1295" s="160"/>
      <c r="C1295" s="175"/>
      <c r="D1295" s="153"/>
    </row>
    <row r="1296" spans="1:4" s="139" customFormat="1" ht="12.75" x14ac:dyDescent="0.2">
      <c r="A1296" s="153"/>
      <c r="B1296" s="160"/>
      <c r="C1296" s="175"/>
      <c r="D1296" s="153"/>
    </row>
    <row r="1297" spans="1:4" s="139" customFormat="1" ht="12.75" x14ac:dyDescent="0.2">
      <c r="A1297" s="153"/>
      <c r="B1297" s="160"/>
      <c r="C1297" s="175"/>
      <c r="D1297" s="153"/>
    </row>
    <row r="1298" spans="1:4" s="139" customFormat="1" ht="12.75" x14ac:dyDescent="0.2">
      <c r="A1298" s="153"/>
      <c r="B1298" s="160"/>
      <c r="C1298" s="175"/>
      <c r="D1298" s="153"/>
    </row>
    <row r="1299" spans="1:4" s="139" customFormat="1" ht="12.75" x14ac:dyDescent="0.2">
      <c r="A1299" s="153"/>
      <c r="B1299" s="160"/>
      <c r="C1299" s="175"/>
      <c r="D1299" s="153"/>
    </row>
    <row r="1300" spans="1:4" s="139" customFormat="1" ht="12.75" x14ac:dyDescent="0.2">
      <c r="A1300" s="153"/>
      <c r="B1300" s="160"/>
      <c r="C1300" s="175"/>
      <c r="D1300" s="153"/>
    </row>
    <row r="1301" spans="1:4" s="139" customFormat="1" ht="12.75" x14ac:dyDescent="0.2">
      <c r="A1301" s="153"/>
      <c r="B1301" s="160"/>
      <c r="C1301" s="175"/>
      <c r="D1301" s="153"/>
    </row>
    <row r="1302" spans="1:4" s="139" customFormat="1" ht="12.75" x14ac:dyDescent="0.2">
      <c r="A1302" s="153"/>
      <c r="B1302" s="160"/>
      <c r="C1302" s="175"/>
      <c r="D1302" s="153"/>
    </row>
    <row r="1303" spans="1:4" s="139" customFormat="1" ht="12.75" x14ac:dyDescent="0.2">
      <c r="A1303" s="153"/>
      <c r="B1303" s="160"/>
      <c r="C1303" s="175"/>
      <c r="D1303" s="153"/>
    </row>
    <row r="1304" spans="1:4" s="139" customFormat="1" ht="12.75" x14ac:dyDescent="0.2">
      <c r="A1304" s="153"/>
      <c r="B1304" s="160"/>
      <c r="C1304" s="175"/>
      <c r="D1304" s="153"/>
    </row>
    <row r="1305" spans="1:4" s="139" customFormat="1" ht="12.75" x14ac:dyDescent="0.2">
      <c r="A1305" s="153"/>
      <c r="B1305" s="160"/>
      <c r="C1305" s="175"/>
      <c r="D1305" s="153"/>
    </row>
    <row r="1306" spans="1:4" s="139" customFormat="1" ht="12.75" x14ac:dyDescent="0.2">
      <c r="A1306" s="153"/>
      <c r="B1306" s="160"/>
      <c r="C1306" s="175"/>
      <c r="D1306" s="153"/>
    </row>
    <row r="1307" spans="1:4" s="139" customFormat="1" ht="12.75" x14ac:dyDescent="0.2">
      <c r="A1307" s="153"/>
      <c r="B1307" s="160"/>
      <c r="C1307" s="175"/>
      <c r="D1307" s="153"/>
    </row>
    <row r="1308" spans="1:4" s="139" customFormat="1" ht="12.75" x14ac:dyDescent="0.2">
      <c r="A1308" s="153"/>
      <c r="B1308" s="160"/>
      <c r="C1308" s="175"/>
      <c r="D1308" s="153"/>
    </row>
    <row r="1309" spans="1:4" s="139" customFormat="1" ht="12.75" x14ac:dyDescent="0.2">
      <c r="A1309" s="153"/>
      <c r="B1309" s="160"/>
      <c r="C1309" s="175"/>
      <c r="D1309" s="153"/>
    </row>
    <row r="1310" spans="1:4" s="139" customFormat="1" ht="12.75" x14ac:dyDescent="0.2">
      <c r="A1310" s="153"/>
      <c r="B1310" s="160"/>
      <c r="C1310" s="175"/>
      <c r="D1310" s="153"/>
    </row>
    <row r="1311" spans="1:4" s="139" customFormat="1" ht="12.75" x14ac:dyDescent="0.2">
      <c r="A1311" s="153"/>
      <c r="B1311" s="160"/>
      <c r="C1311" s="175"/>
      <c r="D1311" s="153"/>
    </row>
    <row r="1312" spans="1:4" s="139" customFormat="1" ht="12.75" x14ac:dyDescent="0.2">
      <c r="A1312" s="153"/>
      <c r="B1312" s="160"/>
      <c r="C1312" s="175"/>
      <c r="D1312" s="153"/>
    </row>
    <row r="1313" spans="1:4" s="139" customFormat="1" ht="12.75" x14ac:dyDescent="0.2">
      <c r="A1313" s="153"/>
      <c r="B1313" s="160"/>
      <c r="C1313" s="175"/>
      <c r="D1313" s="153"/>
    </row>
    <row r="1314" spans="1:4" s="139" customFormat="1" ht="12.75" x14ac:dyDescent="0.2">
      <c r="A1314" s="153"/>
      <c r="B1314" s="160"/>
      <c r="C1314" s="175"/>
      <c r="D1314" s="153"/>
    </row>
    <row r="1315" spans="1:4" s="139" customFormat="1" ht="12.75" x14ac:dyDescent="0.2">
      <c r="A1315" s="153"/>
      <c r="B1315" s="160"/>
      <c r="C1315" s="175"/>
      <c r="D1315" s="153"/>
    </row>
    <row r="1316" spans="1:4" s="139" customFormat="1" ht="12.75" x14ac:dyDescent="0.2">
      <c r="A1316" s="153"/>
      <c r="B1316" s="160"/>
      <c r="C1316" s="175"/>
      <c r="D1316" s="153"/>
    </row>
    <row r="1317" spans="1:4" s="139" customFormat="1" ht="12.75" x14ac:dyDescent="0.2">
      <c r="A1317" s="153"/>
      <c r="B1317" s="160"/>
      <c r="C1317" s="175"/>
      <c r="D1317" s="153"/>
    </row>
    <row r="1318" spans="1:4" s="139" customFormat="1" ht="12.75" x14ac:dyDescent="0.2">
      <c r="A1318" s="153"/>
      <c r="B1318" s="160"/>
      <c r="C1318" s="175"/>
      <c r="D1318" s="153"/>
    </row>
    <row r="1319" spans="1:4" s="139" customFormat="1" ht="12.75" x14ac:dyDescent="0.2">
      <c r="A1319" s="153"/>
      <c r="B1319" s="160"/>
      <c r="C1319" s="175"/>
      <c r="D1319" s="153"/>
    </row>
    <row r="1320" spans="1:4" s="139" customFormat="1" ht="12.75" x14ac:dyDescent="0.2">
      <c r="A1320" s="153"/>
      <c r="B1320" s="160"/>
      <c r="C1320" s="175"/>
      <c r="D1320" s="153"/>
    </row>
    <row r="1321" spans="1:4" s="139" customFormat="1" ht="12.75" x14ac:dyDescent="0.2">
      <c r="A1321" s="153"/>
      <c r="B1321" s="160"/>
      <c r="C1321" s="175"/>
      <c r="D1321" s="153"/>
    </row>
    <row r="1322" spans="1:4" s="139" customFormat="1" ht="12.75" x14ac:dyDescent="0.2">
      <c r="A1322" s="153"/>
      <c r="B1322" s="160"/>
      <c r="C1322" s="175"/>
      <c r="D1322" s="153"/>
    </row>
    <row r="1323" spans="1:4" s="139" customFormat="1" ht="12.75" x14ac:dyDescent="0.2">
      <c r="A1323" s="153"/>
      <c r="B1323" s="160"/>
      <c r="C1323" s="175"/>
      <c r="D1323" s="153"/>
    </row>
    <row r="1324" spans="1:4" s="139" customFormat="1" ht="12.75" x14ac:dyDescent="0.2">
      <c r="A1324" s="153"/>
      <c r="B1324" s="160"/>
      <c r="C1324" s="175"/>
      <c r="D1324" s="153"/>
    </row>
    <row r="1325" spans="1:4" s="139" customFormat="1" ht="12.75" x14ac:dyDescent="0.2">
      <c r="A1325" s="153"/>
      <c r="B1325" s="160"/>
      <c r="C1325" s="175"/>
      <c r="D1325" s="153"/>
    </row>
    <row r="1326" spans="1:4" s="139" customFormat="1" ht="12.75" x14ac:dyDescent="0.2">
      <c r="A1326" s="153"/>
      <c r="B1326" s="160"/>
      <c r="C1326" s="175"/>
      <c r="D1326" s="153"/>
    </row>
    <row r="1327" spans="1:4" s="139" customFormat="1" ht="12.75" x14ac:dyDescent="0.2">
      <c r="A1327" s="153"/>
      <c r="B1327" s="160"/>
      <c r="C1327" s="175"/>
      <c r="D1327" s="153"/>
    </row>
    <row r="1328" spans="1:4" s="139" customFormat="1" ht="12.75" x14ac:dyDescent="0.2">
      <c r="A1328" s="153"/>
      <c r="B1328" s="160"/>
      <c r="C1328" s="175"/>
      <c r="D1328" s="153"/>
    </row>
    <row r="1329" spans="1:4" s="139" customFormat="1" ht="12.75" x14ac:dyDescent="0.2">
      <c r="A1329" s="153"/>
      <c r="B1329" s="160"/>
      <c r="C1329" s="175"/>
      <c r="D1329" s="153"/>
    </row>
    <row r="1330" spans="1:4" s="139" customFormat="1" ht="12.75" x14ac:dyDescent="0.2">
      <c r="A1330" s="153"/>
      <c r="B1330" s="160"/>
      <c r="C1330" s="175"/>
      <c r="D1330" s="153"/>
    </row>
    <row r="1331" spans="1:4" s="139" customFormat="1" ht="12.75" x14ac:dyDescent="0.2">
      <c r="A1331" s="153"/>
      <c r="B1331" s="160"/>
      <c r="C1331" s="175"/>
      <c r="D1331" s="153"/>
    </row>
    <row r="1332" spans="1:4" s="139" customFormat="1" ht="12.75" x14ac:dyDescent="0.2">
      <c r="A1332" s="153"/>
      <c r="B1332" s="160"/>
      <c r="C1332" s="175"/>
      <c r="D1332" s="153"/>
    </row>
    <row r="1333" spans="1:4" s="139" customFormat="1" ht="12.75" x14ac:dyDescent="0.2">
      <c r="A1333" s="153"/>
      <c r="B1333" s="160"/>
      <c r="C1333" s="175"/>
      <c r="D1333" s="153"/>
    </row>
    <row r="1334" spans="1:4" s="139" customFormat="1" ht="12.75" x14ac:dyDescent="0.2">
      <c r="A1334" s="153"/>
      <c r="B1334" s="160"/>
      <c r="C1334" s="175"/>
      <c r="D1334" s="153"/>
    </row>
    <row r="1335" spans="1:4" s="139" customFormat="1" ht="12.75" x14ac:dyDescent="0.2">
      <c r="A1335" s="153"/>
      <c r="B1335" s="160"/>
      <c r="C1335" s="175"/>
      <c r="D1335" s="153"/>
    </row>
    <row r="1336" spans="1:4" s="139" customFormat="1" ht="12.75" x14ac:dyDescent="0.2">
      <c r="A1336" s="153"/>
      <c r="B1336" s="160"/>
      <c r="C1336" s="175"/>
      <c r="D1336" s="153"/>
    </row>
    <row r="1337" spans="1:4" s="139" customFormat="1" ht="12.75" x14ac:dyDescent="0.2">
      <c r="A1337" s="153"/>
      <c r="B1337" s="160"/>
      <c r="C1337" s="175"/>
      <c r="D1337" s="153"/>
    </row>
    <row r="1338" spans="1:4" s="139" customFormat="1" ht="12.75" x14ac:dyDescent="0.2">
      <c r="A1338" s="153"/>
      <c r="B1338" s="160"/>
      <c r="C1338" s="175"/>
      <c r="D1338" s="153"/>
    </row>
    <row r="1339" spans="1:4" s="139" customFormat="1" ht="12.75" x14ac:dyDescent="0.2">
      <c r="A1339" s="153"/>
      <c r="B1339" s="160"/>
      <c r="C1339" s="175"/>
      <c r="D1339" s="153"/>
    </row>
    <row r="1340" spans="1:4" s="139" customFormat="1" ht="12.75" x14ac:dyDescent="0.2">
      <c r="A1340" s="153"/>
      <c r="B1340" s="160"/>
      <c r="C1340" s="175"/>
      <c r="D1340" s="153"/>
    </row>
    <row r="1341" spans="1:4" s="139" customFormat="1" ht="12.75" x14ac:dyDescent="0.2">
      <c r="A1341" s="153"/>
      <c r="B1341" s="160"/>
      <c r="C1341" s="175"/>
      <c r="D1341" s="153"/>
    </row>
    <row r="1342" spans="1:4" s="139" customFormat="1" ht="12.75" x14ac:dyDescent="0.2">
      <c r="A1342" s="153"/>
      <c r="B1342" s="160"/>
      <c r="C1342" s="175"/>
      <c r="D1342" s="153"/>
    </row>
    <row r="1343" spans="1:4" s="139" customFormat="1" ht="12.75" x14ac:dyDescent="0.2">
      <c r="A1343" s="153"/>
      <c r="B1343" s="160"/>
      <c r="C1343" s="175"/>
      <c r="D1343" s="153"/>
    </row>
    <row r="1344" spans="1:4" s="139" customFormat="1" ht="12.75" x14ac:dyDescent="0.2">
      <c r="A1344" s="153"/>
      <c r="B1344" s="160"/>
      <c r="C1344" s="175"/>
      <c r="D1344" s="153"/>
    </row>
    <row r="1345" spans="1:4" s="139" customFormat="1" ht="12.75" x14ac:dyDescent="0.2">
      <c r="A1345" s="153"/>
      <c r="B1345" s="160"/>
      <c r="C1345" s="175"/>
      <c r="D1345" s="153"/>
    </row>
    <row r="1346" spans="1:4" s="139" customFormat="1" ht="12.75" x14ac:dyDescent="0.2">
      <c r="A1346" s="153"/>
      <c r="B1346" s="160"/>
      <c r="C1346" s="175"/>
      <c r="D1346" s="153"/>
    </row>
    <row r="1347" spans="1:4" s="139" customFormat="1" ht="12.75" x14ac:dyDescent="0.2">
      <c r="A1347" s="153"/>
      <c r="B1347" s="160"/>
      <c r="C1347" s="175"/>
      <c r="D1347" s="153"/>
    </row>
    <row r="1348" spans="1:4" s="139" customFormat="1" ht="12.75" x14ac:dyDescent="0.2">
      <c r="A1348" s="153"/>
      <c r="B1348" s="160"/>
      <c r="C1348" s="175"/>
      <c r="D1348" s="153"/>
    </row>
    <row r="1349" spans="1:4" s="139" customFormat="1" ht="12.75" x14ac:dyDescent="0.2">
      <c r="A1349" s="153"/>
      <c r="B1349" s="160"/>
      <c r="C1349" s="175"/>
      <c r="D1349" s="153"/>
    </row>
    <row r="1350" spans="1:4" s="139" customFormat="1" ht="12.75" x14ac:dyDescent="0.2">
      <c r="A1350" s="153"/>
      <c r="B1350" s="160"/>
      <c r="C1350" s="175"/>
      <c r="D1350" s="153"/>
    </row>
    <row r="1351" spans="1:4" s="139" customFormat="1" ht="12.75" x14ac:dyDescent="0.2">
      <c r="A1351" s="153"/>
      <c r="B1351" s="160"/>
      <c r="C1351" s="175"/>
      <c r="D1351" s="153"/>
    </row>
    <row r="1352" spans="1:4" s="139" customFormat="1" ht="12.75" x14ac:dyDescent="0.2">
      <c r="A1352" s="153"/>
      <c r="B1352" s="160"/>
      <c r="C1352" s="175"/>
      <c r="D1352" s="153"/>
    </row>
    <row r="1353" spans="1:4" s="139" customFormat="1" ht="12.75" x14ac:dyDescent="0.2">
      <c r="A1353" s="153"/>
      <c r="B1353" s="160"/>
      <c r="C1353" s="175"/>
      <c r="D1353" s="153"/>
    </row>
    <row r="1354" spans="1:4" s="139" customFormat="1" ht="12.75" x14ac:dyDescent="0.2">
      <c r="A1354" s="153"/>
      <c r="B1354" s="160"/>
      <c r="C1354" s="175"/>
      <c r="D1354" s="153"/>
    </row>
    <row r="1355" spans="1:4" s="139" customFormat="1" ht="12.75" x14ac:dyDescent="0.2">
      <c r="A1355" s="153"/>
      <c r="B1355" s="160"/>
      <c r="C1355" s="175"/>
      <c r="D1355" s="153"/>
    </row>
    <row r="1356" spans="1:4" s="139" customFormat="1" ht="12.75" x14ac:dyDescent="0.2">
      <c r="A1356" s="153"/>
      <c r="B1356" s="160"/>
      <c r="C1356" s="175"/>
      <c r="D1356" s="153"/>
    </row>
    <row r="1357" spans="1:4" s="139" customFormat="1" ht="12.75" x14ac:dyDescent="0.2">
      <c r="A1357" s="153"/>
      <c r="B1357" s="160"/>
      <c r="C1357" s="175"/>
      <c r="D1357" s="153"/>
    </row>
    <row r="1358" spans="1:4" s="139" customFormat="1" ht="12.75" x14ac:dyDescent="0.2">
      <c r="A1358" s="153"/>
      <c r="B1358" s="160"/>
      <c r="C1358" s="175"/>
      <c r="D1358" s="153"/>
    </row>
    <row r="1359" spans="1:4" s="139" customFormat="1" ht="12.75" x14ac:dyDescent="0.2">
      <c r="A1359" s="153"/>
      <c r="B1359" s="160"/>
      <c r="C1359" s="175"/>
      <c r="D1359" s="153"/>
    </row>
    <row r="1360" spans="1:4" s="139" customFormat="1" ht="12.75" x14ac:dyDescent="0.2">
      <c r="A1360" s="153"/>
      <c r="B1360" s="160"/>
      <c r="C1360" s="175"/>
      <c r="D1360" s="153"/>
    </row>
    <row r="1361" spans="1:4" s="139" customFormat="1" ht="12.75" x14ac:dyDescent="0.2">
      <c r="A1361" s="153"/>
      <c r="B1361" s="160"/>
      <c r="C1361" s="175"/>
      <c r="D1361" s="153"/>
    </row>
    <row r="1362" spans="1:4" s="139" customFormat="1" ht="12.75" x14ac:dyDescent="0.2">
      <c r="A1362" s="153"/>
      <c r="B1362" s="160"/>
      <c r="C1362" s="175"/>
      <c r="D1362" s="153"/>
    </row>
    <row r="1363" spans="1:4" s="139" customFormat="1" ht="12.75" x14ac:dyDescent="0.2">
      <c r="A1363" s="153"/>
      <c r="B1363" s="160"/>
      <c r="C1363" s="175"/>
      <c r="D1363" s="153"/>
    </row>
    <row r="1364" spans="1:4" s="139" customFormat="1" ht="12.75" x14ac:dyDescent="0.2">
      <c r="A1364" s="153"/>
      <c r="B1364" s="160"/>
      <c r="C1364" s="175"/>
      <c r="D1364" s="153"/>
    </row>
    <row r="1365" spans="1:4" s="139" customFormat="1" ht="12.75" x14ac:dyDescent="0.2">
      <c r="A1365" s="153"/>
      <c r="B1365" s="160"/>
      <c r="C1365" s="175"/>
      <c r="D1365" s="153"/>
    </row>
    <row r="1366" spans="1:4" s="139" customFormat="1" ht="12.75" x14ac:dyDescent="0.2">
      <c r="A1366" s="153"/>
      <c r="B1366" s="160"/>
      <c r="C1366" s="175"/>
      <c r="D1366" s="153"/>
    </row>
    <row r="1367" spans="1:4" s="139" customFormat="1" ht="12.75" x14ac:dyDescent="0.2">
      <c r="A1367" s="153"/>
      <c r="B1367" s="160"/>
      <c r="C1367" s="175"/>
      <c r="D1367" s="153"/>
    </row>
    <row r="1368" spans="1:4" s="139" customFormat="1" ht="12.75" x14ac:dyDescent="0.2">
      <c r="A1368" s="153"/>
      <c r="B1368" s="160"/>
      <c r="C1368" s="175"/>
      <c r="D1368" s="153"/>
    </row>
    <row r="1369" spans="1:4" s="139" customFormat="1" ht="12.75" x14ac:dyDescent="0.2">
      <c r="A1369" s="153"/>
      <c r="B1369" s="160"/>
      <c r="C1369" s="175"/>
      <c r="D1369" s="153"/>
    </row>
    <row r="1370" spans="1:4" s="139" customFormat="1" ht="12.75" x14ac:dyDescent="0.2">
      <c r="A1370" s="153"/>
      <c r="B1370" s="160"/>
      <c r="C1370" s="175"/>
      <c r="D1370" s="153"/>
    </row>
    <row r="1371" spans="1:4" s="139" customFormat="1" ht="12.75" x14ac:dyDescent="0.2">
      <c r="A1371" s="153"/>
      <c r="B1371" s="160"/>
      <c r="C1371" s="175"/>
      <c r="D1371" s="153"/>
    </row>
    <row r="1372" spans="1:4" s="139" customFormat="1" ht="12.75" x14ac:dyDescent="0.2">
      <c r="A1372" s="153"/>
      <c r="B1372" s="160"/>
      <c r="C1372" s="175"/>
      <c r="D1372" s="153"/>
    </row>
    <row r="1373" spans="1:4" s="139" customFormat="1" ht="12.75" x14ac:dyDescent="0.2">
      <c r="A1373" s="153"/>
      <c r="B1373" s="160"/>
      <c r="C1373" s="175"/>
      <c r="D1373" s="153"/>
    </row>
    <row r="1374" spans="1:4" s="139" customFormat="1" ht="12.75" x14ac:dyDescent="0.2">
      <c r="A1374" s="153"/>
      <c r="B1374" s="160"/>
      <c r="C1374" s="175"/>
      <c r="D1374" s="153"/>
    </row>
    <row r="1375" spans="1:4" s="139" customFormat="1" ht="12.75" x14ac:dyDescent="0.2">
      <c r="A1375" s="153"/>
      <c r="B1375" s="160"/>
      <c r="C1375" s="175"/>
      <c r="D1375" s="153"/>
    </row>
    <row r="1376" spans="1:4" s="139" customFormat="1" ht="12.75" x14ac:dyDescent="0.2">
      <c r="A1376" s="153"/>
      <c r="B1376" s="160"/>
      <c r="C1376" s="175"/>
      <c r="D1376" s="153"/>
    </row>
    <row r="1377" spans="1:4" s="139" customFormat="1" ht="12.75" x14ac:dyDescent="0.2">
      <c r="A1377" s="153"/>
      <c r="B1377" s="160"/>
      <c r="C1377" s="175"/>
      <c r="D1377" s="153"/>
    </row>
    <row r="1378" spans="1:4" s="139" customFormat="1" ht="12.75" x14ac:dyDescent="0.2">
      <c r="A1378" s="153"/>
      <c r="B1378" s="160"/>
      <c r="C1378" s="175"/>
      <c r="D1378" s="153"/>
    </row>
    <row r="1379" spans="1:4" s="139" customFormat="1" ht="12.75" x14ac:dyDescent="0.2">
      <c r="A1379" s="153"/>
      <c r="B1379" s="160"/>
      <c r="C1379" s="175"/>
      <c r="D1379" s="153"/>
    </row>
    <row r="1380" spans="1:4" s="139" customFormat="1" ht="12.75" x14ac:dyDescent="0.2">
      <c r="A1380" s="153"/>
      <c r="B1380" s="160"/>
      <c r="C1380" s="175"/>
      <c r="D1380" s="153"/>
    </row>
    <row r="1381" spans="1:4" s="139" customFormat="1" ht="12.75" x14ac:dyDescent="0.2">
      <c r="A1381" s="153"/>
      <c r="B1381" s="160"/>
      <c r="C1381" s="175"/>
      <c r="D1381" s="153"/>
    </row>
    <row r="1382" spans="1:4" s="139" customFormat="1" ht="12.75" x14ac:dyDescent="0.2">
      <c r="A1382" s="153"/>
      <c r="B1382" s="160"/>
      <c r="C1382" s="175"/>
      <c r="D1382" s="153"/>
    </row>
    <row r="1383" spans="1:4" s="139" customFormat="1" ht="12.75" x14ac:dyDescent="0.2">
      <c r="A1383" s="153"/>
      <c r="B1383" s="160"/>
      <c r="C1383" s="175"/>
      <c r="D1383" s="153"/>
    </row>
    <row r="1384" spans="1:4" s="139" customFormat="1" ht="12.75" x14ac:dyDescent="0.2">
      <c r="A1384" s="153"/>
      <c r="B1384" s="160"/>
      <c r="C1384" s="175"/>
      <c r="D1384" s="153"/>
    </row>
    <row r="1385" spans="1:4" s="139" customFormat="1" ht="12.75" x14ac:dyDescent="0.2">
      <c r="A1385" s="153"/>
      <c r="B1385" s="160"/>
      <c r="C1385" s="175"/>
      <c r="D1385" s="153"/>
    </row>
    <row r="1386" spans="1:4" s="139" customFormat="1" ht="12.75" x14ac:dyDescent="0.2">
      <c r="A1386" s="153"/>
      <c r="B1386" s="160"/>
      <c r="C1386" s="175"/>
      <c r="D1386" s="153"/>
    </row>
    <row r="1387" spans="1:4" s="139" customFormat="1" ht="12.75" x14ac:dyDescent="0.2">
      <c r="A1387" s="153"/>
      <c r="B1387" s="160"/>
      <c r="C1387" s="175"/>
      <c r="D1387" s="153"/>
    </row>
    <row r="1388" spans="1:4" s="139" customFormat="1" ht="12.75" x14ac:dyDescent="0.2">
      <c r="A1388" s="153"/>
      <c r="B1388" s="160"/>
      <c r="C1388" s="175"/>
      <c r="D1388" s="153"/>
    </row>
    <row r="1389" spans="1:4" s="139" customFormat="1" ht="12.75" x14ac:dyDescent="0.2">
      <c r="A1389" s="153"/>
      <c r="B1389" s="160"/>
      <c r="C1389" s="175"/>
      <c r="D1389" s="153"/>
    </row>
    <row r="1390" spans="1:4" s="139" customFormat="1" ht="12.75" x14ac:dyDescent="0.2">
      <c r="A1390" s="153"/>
      <c r="B1390" s="160"/>
      <c r="C1390" s="175"/>
      <c r="D1390" s="153"/>
    </row>
    <row r="1391" spans="1:4" s="139" customFormat="1" ht="12.75" x14ac:dyDescent="0.2">
      <c r="A1391" s="153"/>
      <c r="B1391" s="160"/>
      <c r="C1391" s="175"/>
      <c r="D1391" s="153"/>
    </row>
    <row r="1392" spans="1:4" s="139" customFormat="1" ht="12.75" x14ac:dyDescent="0.2">
      <c r="A1392" s="153"/>
      <c r="B1392" s="160"/>
      <c r="C1392" s="175"/>
      <c r="D1392" s="153"/>
    </row>
    <row r="1393" spans="1:4" s="139" customFormat="1" ht="12.75" x14ac:dyDescent="0.2">
      <c r="A1393" s="153"/>
      <c r="B1393" s="160"/>
      <c r="C1393" s="175"/>
      <c r="D1393" s="153"/>
    </row>
    <row r="1394" spans="1:4" s="139" customFormat="1" ht="12.75" x14ac:dyDescent="0.2">
      <c r="A1394" s="153"/>
      <c r="B1394" s="160"/>
      <c r="C1394" s="175"/>
      <c r="D1394" s="153"/>
    </row>
    <row r="1395" spans="1:4" s="139" customFormat="1" ht="12.75" x14ac:dyDescent="0.2">
      <c r="A1395" s="153"/>
      <c r="B1395" s="160"/>
      <c r="C1395" s="175"/>
      <c r="D1395" s="153"/>
    </row>
    <row r="1396" spans="1:4" s="139" customFormat="1" ht="12.75" x14ac:dyDescent="0.2">
      <c r="A1396" s="153"/>
      <c r="B1396" s="160"/>
      <c r="C1396" s="175"/>
      <c r="D1396" s="153"/>
    </row>
    <row r="1397" spans="1:4" s="139" customFormat="1" ht="12.75" x14ac:dyDescent="0.2">
      <c r="A1397" s="153"/>
      <c r="B1397" s="160"/>
      <c r="C1397" s="175"/>
      <c r="D1397" s="153"/>
    </row>
    <row r="1398" spans="1:4" s="139" customFormat="1" ht="12.75" x14ac:dyDescent="0.2">
      <c r="A1398" s="153"/>
      <c r="B1398" s="160"/>
      <c r="C1398" s="175"/>
      <c r="D1398" s="153"/>
    </row>
    <row r="1399" spans="1:4" s="139" customFormat="1" ht="12.75" x14ac:dyDescent="0.2">
      <c r="A1399" s="153"/>
      <c r="B1399" s="160"/>
      <c r="C1399" s="175"/>
      <c r="D1399" s="153"/>
    </row>
    <row r="1400" spans="1:4" s="139" customFormat="1" ht="12.75" x14ac:dyDescent="0.2">
      <c r="A1400" s="153"/>
      <c r="B1400" s="160"/>
      <c r="C1400" s="175"/>
      <c r="D1400" s="153"/>
    </row>
    <row r="1401" spans="1:4" s="139" customFormat="1" ht="12.75" x14ac:dyDescent="0.2">
      <c r="A1401" s="153"/>
      <c r="B1401" s="160"/>
      <c r="C1401" s="175"/>
      <c r="D1401" s="153"/>
    </row>
    <row r="1402" spans="1:4" s="139" customFormat="1" ht="12.75" x14ac:dyDescent="0.2">
      <c r="A1402" s="153"/>
      <c r="B1402" s="160"/>
      <c r="C1402" s="175"/>
      <c r="D1402" s="153"/>
    </row>
    <row r="1403" spans="1:4" s="139" customFormat="1" ht="12.75" x14ac:dyDescent="0.2">
      <c r="A1403" s="153"/>
      <c r="B1403" s="160"/>
      <c r="C1403" s="175"/>
      <c r="D1403" s="153"/>
    </row>
    <row r="1404" spans="1:4" s="139" customFormat="1" ht="12.75" x14ac:dyDescent="0.2">
      <c r="A1404" s="153"/>
      <c r="B1404" s="160"/>
      <c r="C1404" s="175"/>
      <c r="D1404" s="153"/>
    </row>
    <row r="1405" spans="1:4" s="139" customFormat="1" ht="12.75" x14ac:dyDescent="0.2">
      <c r="A1405" s="153"/>
      <c r="B1405" s="160"/>
      <c r="C1405" s="175"/>
      <c r="D1405" s="153"/>
    </row>
    <row r="1406" spans="1:4" s="139" customFormat="1" ht="12.75" x14ac:dyDescent="0.2">
      <c r="A1406" s="153"/>
      <c r="B1406" s="160"/>
      <c r="C1406" s="175"/>
      <c r="D1406" s="153"/>
    </row>
    <row r="1407" spans="1:4" s="139" customFormat="1" ht="12.75" x14ac:dyDescent="0.2">
      <c r="A1407" s="153"/>
      <c r="B1407" s="160"/>
      <c r="C1407" s="175"/>
      <c r="D1407" s="153"/>
    </row>
    <row r="1408" spans="1:4" s="139" customFormat="1" ht="12.75" x14ac:dyDescent="0.2">
      <c r="A1408" s="153"/>
      <c r="B1408" s="160"/>
      <c r="C1408" s="175"/>
      <c r="D1408" s="153"/>
    </row>
    <row r="1409" spans="1:4" s="139" customFormat="1" ht="12.75" x14ac:dyDescent="0.2">
      <c r="A1409" s="153"/>
      <c r="B1409" s="160"/>
      <c r="C1409" s="175"/>
      <c r="D1409" s="153"/>
    </row>
    <row r="1410" spans="1:4" s="139" customFormat="1" ht="12.75" x14ac:dyDescent="0.2">
      <c r="A1410" s="153"/>
      <c r="B1410" s="160"/>
      <c r="C1410" s="175"/>
      <c r="D1410" s="153"/>
    </row>
    <row r="1411" spans="1:4" s="139" customFormat="1" ht="12.75" x14ac:dyDescent="0.2">
      <c r="A1411" s="153"/>
      <c r="B1411" s="160"/>
      <c r="C1411" s="175"/>
      <c r="D1411" s="153"/>
    </row>
    <row r="1412" spans="1:4" s="139" customFormat="1" ht="12.75" x14ac:dyDescent="0.2">
      <c r="A1412" s="153"/>
      <c r="B1412" s="160"/>
      <c r="C1412" s="175"/>
      <c r="D1412" s="153"/>
    </row>
    <row r="1413" spans="1:4" s="139" customFormat="1" ht="12.75" x14ac:dyDescent="0.2">
      <c r="A1413" s="153"/>
      <c r="B1413" s="160"/>
      <c r="C1413" s="175"/>
      <c r="D1413" s="153"/>
    </row>
    <row r="1414" spans="1:4" s="139" customFormat="1" ht="12.75" x14ac:dyDescent="0.2">
      <c r="A1414" s="153"/>
      <c r="B1414" s="160"/>
      <c r="C1414" s="175"/>
      <c r="D1414" s="153"/>
    </row>
    <row r="1415" spans="1:4" s="139" customFormat="1" ht="12.75" x14ac:dyDescent="0.2">
      <c r="A1415" s="153"/>
      <c r="B1415" s="160"/>
      <c r="C1415" s="175"/>
      <c r="D1415" s="153"/>
    </row>
    <row r="1416" spans="1:4" s="139" customFormat="1" ht="12.75" x14ac:dyDescent="0.2">
      <c r="A1416" s="153"/>
      <c r="B1416" s="160"/>
      <c r="C1416" s="175"/>
      <c r="D1416" s="153"/>
    </row>
    <row r="1417" spans="1:4" s="139" customFormat="1" ht="12.75" x14ac:dyDescent="0.2">
      <c r="A1417" s="153"/>
      <c r="B1417" s="160"/>
      <c r="C1417" s="175"/>
      <c r="D1417" s="153"/>
    </row>
    <row r="1418" spans="1:4" s="139" customFormat="1" ht="12.75" x14ac:dyDescent="0.2">
      <c r="A1418" s="153"/>
      <c r="B1418" s="160"/>
      <c r="C1418" s="175"/>
      <c r="D1418" s="153"/>
    </row>
    <row r="1419" spans="1:4" s="139" customFormat="1" ht="12.75" x14ac:dyDescent="0.2">
      <c r="A1419" s="153"/>
      <c r="B1419" s="160"/>
      <c r="C1419" s="175"/>
      <c r="D1419" s="153"/>
    </row>
    <row r="1420" spans="1:4" s="139" customFormat="1" ht="12.75" x14ac:dyDescent="0.2">
      <c r="A1420" s="153"/>
      <c r="B1420" s="160"/>
      <c r="C1420" s="175"/>
      <c r="D1420" s="153"/>
    </row>
    <row r="1421" spans="1:4" s="139" customFormat="1" ht="12.75" x14ac:dyDescent="0.2">
      <c r="A1421" s="153"/>
      <c r="B1421" s="160"/>
      <c r="C1421" s="175"/>
      <c r="D1421" s="153"/>
    </row>
    <row r="1422" spans="1:4" s="139" customFormat="1" ht="12.75" x14ac:dyDescent="0.2">
      <c r="A1422" s="153"/>
      <c r="B1422" s="160"/>
      <c r="C1422" s="175"/>
      <c r="D1422" s="153"/>
    </row>
    <row r="1423" spans="1:4" s="139" customFormat="1" ht="12.75" x14ac:dyDescent="0.2">
      <c r="A1423" s="153"/>
      <c r="B1423" s="160"/>
      <c r="C1423" s="175"/>
      <c r="D1423" s="153"/>
    </row>
    <row r="1424" spans="1:4" s="139" customFormat="1" ht="12.75" x14ac:dyDescent="0.2">
      <c r="A1424" s="153"/>
      <c r="B1424" s="160"/>
      <c r="C1424" s="175"/>
      <c r="D1424" s="153"/>
    </row>
    <row r="1425" spans="1:4" s="139" customFormat="1" ht="12.75" x14ac:dyDescent="0.2">
      <c r="A1425" s="153"/>
      <c r="B1425" s="160"/>
      <c r="C1425" s="175"/>
      <c r="D1425" s="153"/>
    </row>
    <row r="1426" spans="1:4" s="139" customFormat="1" ht="12.75" x14ac:dyDescent="0.2">
      <c r="A1426" s="153"/>
      <c r="B1426" s="160"/>
      <c r="C1426" s="175"/>
      <c r="D1426" s="153"/>
    </row>
    <row r="1427" spans="1:4" s="139" customFormat="1" ht="12.75" x14ac:dyDescent="0.2">
      <c r="A1427" s="153"/>
      <c r="B1427" s="160"/>
      <c r="C1427" s="175"/>
      <c r="D1427" s="153"/>
    </row>
    <row r="1428" spans="1:4" s="139" customFormat="1" ht="12.75" x14ac:dyDescent="0.2">
      <c r="A1428" s="153"/>
      <c r="B1428" s="160"/>
      <c r="C1428" s="175"/>
      <c r="D1428" s="153"/>
    </row>
    <row r="1429" spans="1:4" s="139" customFormat="1" ht="12.75" x14ac:dyDescent="0.2">
      <c r="A1429" s="153"/>
      <c r="B1429" s="160"/>
      <c r="C1429" s="175"/>
      <c r="D1429" s="153"/>
    </row>
    <row r="1430" spans="1:4" s="139" customFormat="1" ht="12.75" x14ac:dyDescent="0.2">
      <c r="A1430" s="153"/>
      <c r="B1430" s="160"/>
      <c r="C1430" s="175"/>
      <c r="D1430" s="153"/>
    </row>
    <row r="1431" spans="1:4" s="139" customFormat="1" ht="12.75" x14ac:dyDescent="0.2">
      <c r="A1431" s="153"/>
      <c r="B1431" s="160"/>
      <c r="C1431" s="175"/>
      <c r="D1431" s="153"/>
    </row>
    <row r="1432" spans="1:4" s="139" customFormat="1" ht="12.75" x14ac:dyDescent="0.2">
      <c r="A1432" s="153"/>
      <c r="B1432" s="160"/>
      <c r="C1432" s="175"/>
      <c r="D1432" s="153"/>
    </row>
    <row r="1433" spans="1:4" s="139" customFormat="1" ht="12.75" x14ac:dyDescent="0.2">
      <c r="A1433" s="153"/>
      <c r="B1433" s="160"/>
      <c r="C1433" s="175"/>
      <c r="D1433" s="153"/>
    </row>
    <row r="1434" spans="1:4" s="139" customFormat="1" ht="12.75" x14ac:dyDescent="0.2">
      <c r="A1434" s="153"/>
      <c r="B1434" s="160"/>
      <c r="C1434" s="175"/>
      <c r="D1434" s="153"/>
    </row>
    <row r="1435" spans="1:4" s="139" customFormat="1" ht="12.75" x14ac:dyDescent="0.2">
      <c r="A1435" s="153"/>
      <c r="B1435" s="160"/>
      <c r="C1435" s="175"/>
      <c r="D1435" s="153"/>
    </row>
    <row r="1436" spans="1:4" s="139" customFormat="1" ht="12.75" x14ac:dyDescent="0.2">
      <c r="A1436" s="153"/>
      <c r="B1436" s="160"/>
      <c r="C1436" s="175"/>
      <c r="D1436" s="153"/>
    </row>
    <row r="1437" spans="1:4" s="139" customFormat="1" ht="12.75" x14ac:dyDescent="0.2">
      <c r="A1437" s="153"/>
      <c r="B1437" s="160"/>
      <c r="C1437" s="175"/>
      <c r="D1437" s="153"/>
    </row>
    <row r="1438" spans="1:4" s="139" customFormat="1" ht="12.75" x14ac:dyDescent="0.2">
      <c r="A1438" s="153"/>
      <c r="B1438" s="160"/>
      <c r="C1438" s="175"/>
      <c r="D1438" s="153"/>
    </row>
    <row r="1439" spans="1:4" s="139" customFormat="1" ht="12.75" x14ac:dyDescent="0.2">
      <c r="A1439" s="153"/>
      <c r="B1439" s="160"/>
      <c r="C1439" s="175"/>
      <c r="D1439" s="153"/>
    </row>
    <row r="1440" spans="1:4" s="139" customFormat="1" ht="12.75" x14ac:dyDescent="0.2">
      <c r="A1440" s="153"/>
      <c r="B1440" s="160"/>
      <c r="C1440" s="175"/>
      <c r="D1440" s="153"/>
    </row>
    <row r="1441" spans="1:4" s="139" customFormat="1" ht="12.75" x14ac:dyDescent="0.2">
      <c r="A1441" s="153"/>
      <c r="B1441" s="160"/>
      <c r="C1441" s="175"/>
      <c r="D1441" s="153"/>
    </row>
    <row r="1442" spans="1:4" s="139" customFormat="1" ht="12.75" x14ac:dyDescent="0.2">
      <c r="A1442" s="153"/>
      <c r="B1442" s="160"/>
      <c r="C1442" s="175"/>
      <c r="D1442" s="153"/>
    </row>
    <row r="1443" spans="1:4" s="139" customFormat="1" ht="12.75" x14ac:dyDescent="0.2">
      <c r="A1443" s="153"/>
      <c r="B1443" s="160"/>
      <c r="C1443" s="175"/>
      <c r="D1443" s="153"/>
    </row>
    <row r="1444" spans="1:4" s="139" customFormat="1" ht="12.75" x14ac:dyDescent="0.2">
      <c r="A1444" s="153"/>
      <c r="B1444" s="160"/>
      <c r="C1444" s="175"/>
      <c r="D1444" s="153"/>
    </row>
    <row r="1445" spans="1:4" s="139" customFormat="1" ht="12.75" x14ac:dyDescent="0.2">
      <c r="A1445" s="153"/>
      <c r="B1445" s="160"/>
      <c r="C1445" s="175"/>
      <c r="D1445" s="153"/>
    </row>
    <row r="1446" spans="1:4" s="139" customFormat="1" ht="12.75" x14ac:dyDescent="0.2">
      <c r="A1446" s="153"/>
      <c r="B1446" s="160"/>
      <c r="C1446" s="175"/>
      <c r="D1446" s="153"/>
    </row>
    <row r="1447" spans="1:4" s="139" customFormat="1" ht="12.75" x14ac:dyDescent="0.2">
      <c r="A1447" s="153"/>
      <c r="B1447" s="160"/>
      <c r="C1447" s="175"/>
      <c r="D1447" s="153"/>
    </row>
    <row r="1448" spans="1:4" s="139" customFormat="1" ht="12.75" x14ac:dyDescent="0.2">
      <c r="A1448" s="153"/>
      <c r="B1448" s="160"/>
      <c r="C1448" s="175"/>
      <c r="D1448" s="153"/>
    </row>
    <row r="1449" spans="1:4" s="139" customFormat="1" ht="12.75" x14ac:dyDescent="0.2">
      <c r="A1449" s="153"/>
      <c r="B1449" s="160"/>
      <c r="C1449" s="175"/>
      <c r="D1449" s="153"/>
    </row>
    <row r="1450" spans="1:4" s="139" customFormat="1" ht="12.75" x14ac:dyDescent="0.2">
      <c r="A1450" s="153"/>
      <c r="B1450" s="160"/>
      <c r="C1450" s="175"/>
      <c r="D1450" s="153"/>
    </row>
    <row r="1451" spans="1:4" s="139" customFormat="1" ht="12.75" x14ac:dyDescent="0.2">
      <c r="A1451" s="153"/>
      <c r="B1451" s="160"/>
      <c r="C1451" s="175"/>
      <c r="D1451" s="153"/>
    </row>
    <row r="1452" spans="1:4" s="139" customFormat="1" ht="12.75" x14ac:dyDescent="0.2">
      <c r="A1452" s="153"/>
      <c r="B1452" s="160"/>
      <c r="C1452" s="175"/>
      <c r="D1452" s="153"/>
    </row>
    <row r="1453" spans="1:4" s="139" customFormat="1" ht="12.75" x14ac:dyDescent="0.2">
      <c r="A1453" s="153"/>
      <c r="B1453" s="160"/>
      <c r="C1453" s="175"/>
      <c r="D1453" s="153"/>
    </row>
    <row r="1454" spans="1:4" s="139" customFormat="1" ht="12.75" x14ac:dyDescent="0.2">
      <c r="A1454" s="153"/>
      <c r="B1454" s="160"/>
      <c r="C1454" s="175"/>
      <c r="D1454" s="153"/>
    </row>
    <row r="1455" spans="1:4" s="139" customFormat="1" ht="12.75" x14ac:dyDescent="0.2">
      <c r="A1455" s="153"/>
      <c r="B1455" s="160"/>
      <c r="C1455" s="175"/>
      <c r="D1455" s="153"/>
    </row>
    <row r="1456" spans="1:4" s="139" customFormat="1" ht="12.75" x14ac:dyDescent="0.2">
      <c r="A1456" s="153"/>
      <c r="B1456" s="160"/>
      <c r="C1456" s="175"/>
      <c r="D1456" s="153"/>
    </row>
    <row r="1457" spans="1:4" s="139" customFormat="1" ht="12.75" x14ac:dyDescent="0.2">
      <c r="A1457" s="153"/>
      <c r="B1457" s="160"/>
      <c r="C1457" s="175"/>
      <c r="D1457" s="153"/>
    </row>
    <row r="1458" spans="1:4" s="139" customFormat="1" ht="12.75" x14ac:dyDescent="0.2">
      <c r="A1458" s="153"/>
      <c r="B1458" s="160"/>
      <c r="C1458" s="175"/>
      <c r="D1458" s="153"/>
    </row>
    <row r="1459" spans="1:4" s="139" customFormat="1" ht="12.75" x14ac:dyDescent="0.2">
      <c r="A1459" s="153"/>
      <c r="B1459" s="160"/>
      <c r="C1459" s="175"/>
      <c r="D1459" s="153"/>
    </row>
    <row r="1460" spans="1:4" s="139" customFormat="1" ht="12.75" x14ac:dyDescent="0.2">
      <c r="A1460" s="153"/>
      <c r="B1460" s="160"/>
      <c r="C1460" s="175"/>
      <c r="D1460" s="153"/>
    </row>
    <row r="1461" spans="1:4" s="139" customFormat="1" ht="12.75" x14ac:dyDescent="0.2">
      <c r="A1461" s="153"/>
      <c r="B1461" s="160"/>
      <c r="C1461" s="175"/>
      <c r="D1461" s="153"/>
    </row>
    <row r="1462" spans="1:4" s="139" customFormat="1" ht="12.75" x14ac:dyDescent="0.2">
      <c r="A1462" s="153"/>
      <c r="B1462" s="160"/>
      <c r="C1462" s="175"/>
      <c r="D1462" s="153"/>
    </row>
    <row r="1463" spans="1:4" s="139" customFormat="1" ht="12.75" x14ac:dyDescent="0.2">
      <c r="A1463" s="153"/>
      <c r="B1463" s="160"/>
      <c r="C1463" s="175"/>
      <c r="D1463" s="153"/>
    </row>
    <row r="1464" spans="1:4" s="139" customFormat="1" ht="12.75" x14ac:dyDescent="0.2">
      <c r="A1464" s="153"/>
      <c r="B1464" s="160"/>
      <c r="C1464" s="175"/>
      <c r="D1464" s="153"/>
    </row>
    <row r="1465" spans="1:4" s="139" customFormat="1" ht="12.75" x14ac:dyDescent="0.2">
      <c r="A1465" s="153"/>
      <c r="B1465" s="160"/>
      <c r="C1465" s="175"/>
      <c r="D1465" s="153"/>
    </row>
    <row r="1466" spans="1:4" s="139" customFormat="1" ht="12.75" x14ac:dyDescent="0.2">
      <c r="A1466" s="153"/>
      <c r="B1466" s="160"/>
      <c r="C1466" s="175"/>
      <c r="D1466" s="153"/>
    </row>
    <row r="1467" spans="1:4" s="139" customFormat="1" ht="12.75" x14ac:dyDescent="0.2">
      <c r="A1467" s="153"/>
      <c r="B1467" s="160"/>
      <c r="C1467" s="175"/>
      <c r="D1467" s="153"/>
    </row>
    <row r="1468" spans="1:4" s="139" customFormat="1" ht="12.75" x14ac:dyDescent="0.2">
      <c r="A1468" s="153"/>
      <c r="B1468" s="160"/>
      <c r="C1468" s="175"/>
      <c r="D1468" s="153"/>
    </row>
    <row r="1469" spans="1:4" s="139" customFormat="1" ht="12.75" x14ac:dyDescent="0.2">
      <c r="A1469" s="153"/>
      <c r="B1469" s="160"/>
      <c r="C1469" s="175"/>
      <c r="D1469" s="153"/>
    </row>
    <row r="1470" spans="1:4" s="139" customFormat="1" ht="12.75" x14ac:dyDescent="0.2">
      <c r="A1470" s="153"/>
      <c r="B1470" s="160"/>
      <c r="C1470" s="175"/>
      <c r="D1470" s="153"/>
    </row>
    <row r="1471" spans="1:4" s="139" customFormat="1" ht="12.75" x14ac:dyDescent="0.2">
      <c r="A1471" s="153"/>
      <c r="B1471" s="160"/>
      <c r="C1471" s="175"/>
      <c r="D1471" s="153"/>
    </row>
    <row r="1472" spans="1:4" s="139" customFormat="1" ht="12.75" x14ac:dyDescent="0.2">
      <c r="A1472" s="153"/>
      <c r="B1472" s="160"/>
      <c r="C1472" s="175"/>
      <c r="D1472" s="153"/>
    </row>
    <row r="1473" spans="1:4" s="139" customFormat="1" ht="12.75" x14ac:dyDescent="0.2">
      <c r="A1473" s="153"/>
      <c r="B1473" s="160"/>
      <c r="C1473" s="175"/>
      <c r="D1473" s="153"/>
    </row>
    <row r="1474" spans="1:4" s="139" customFormat="1" ht="12.75" x14ac:dyDescent="0.2">
      <c r="A1474" s="153"/>
      <c r="B1474" s="160"/>
      <c r="C1474" s="175"/>
      <c r="D1474" s="153"/>
    </row>
    <row r="1475" spans="1:4" s="139" customFormat="1" ht="12.75" x14ac:dyDescent="0.2">
      <c r="A1475" s="153"/>
      <c r="B1475" s="160"/>
      <c r="C1475" s="175"/>
      <c r="D1475" s="153"/>
    </row>
    <row r="1476" spans="1:4" s="139" customFormat="1" ht="12.75" x14ac:dyDescent="0.2">
      <c r="A1476" s="153"/>
      <c r="B1476" s="160"/>
      <c r="C1476" s="175"/>
      <c r="D1476" s="153"/>
    </row>
    <row r="1477" spans="1:4" s="139" customFormat="1" ht="12.75" x14ac:dyDescent="0.2">
      <c r="A1477" s="153"/>
      <c r="B1477" s="160"/>
      <c r="C1477" s="175"/>
      <c r="D1477" s="153"/>
    </row>
    <row r="1478" spans="1:4" s="139" customFormat="1" ht="12.75" x14ac:dyDescent="0.2">
      <c r="A1478" s="153"/>
      <c r="B1478" s="160"/>
      <c r="C1478" s="175"/>
      <c r="D1478" s="153"/>
    </row>
    <row r="1479" spans="1:4" s="139" customFormat="1" ht="12.75" x14ac:dyDescent="0.2">
      <c r="A1479" s="153"/>
      <c r="B1479" s="160"/>
      <c r="C1479" s="175"/>
      <c r="D1479" s="153"/>
    </row>
    <row r="1480" spans="1:4" s="139" customFormat="1" ht="12.75" x14ac:dyDescent="0.2">
      <c r="A1480" s="153"/>
      <c r="B1480" s="160"/>
      <c r="C1480" s="175"/>
      <c r="D1480" s="153"/>
    </row>
    <row r="1481" spans="1:4" s="139" customFormat="1" ht="12.75" x14ac:dyDescent="0.2">
      <c r="A1481" s="153"/>
      <c r="B1481" s="160"/>
      <c r="C1481" s="175"/>
      <c r="D1481" s="153"/>
    </row>
    <row r="1482" spans="1:4" s="139" customFormat="1" ht="12.75" x14ac:dyDescent="0.2">
      <c r="A1482" s="153"/>
      <c r="B1482" s="160"/>
      <c r="C1482" s="175"/>
      <c r="D1482" s="153"/>
    </row>
    <row r="1483" spans="1:4" s="139" customFormat="1" ht="12.75" x14ac:dyDescent="0.2">
      <c r="A1483" s="153"/>
      <c r="B1483" s="160"/>
      <c r="C1483" s="175"/>
      <c r="D1483" s="153"/>
    </row>
    <row r="1484" spans="1:4" s="139" customFormat="1" ht="12.75" x14ac:dyDescent="0.2">
      <c r="A1484" s="153"/>
      <c r="B1484" s="160"/>
      <c r="C1484" s="175"/>
      <c r="D1484" s="153"/>
    </row>
    <row r="1485" spans="1:4" s="139" customFormat="1" ht="12.75" x14ac:dyDescent="0.2">
      <c r="A1485" s="153"/>
      <c r="B1485" s="160"/>
      <c r="C1485" s="175"/>
      <c r="D1485" s="153"/>
    </row>
    <row r="1486" spans="1:4" s="139" customFormat="1" ht="12.75" x14ac:dyDescent="0.2">
      <c r="A1486" s="153"/>
      <c r="B1486" s="160"/>
      <c r="C1486" s="175"/>
      <c r="D1486" s="153"/>
    </row>
    <row r="1487" spans="1:4" s="139" customFormat="1" ht="12.75" x14ac:dyDescent="0.2">
      <c r="A1487" s="153"/>
      <c r="B1487" s="160"/>
      <c r="C1487" s="175"/>
      <c r="D1487" s="153"/>
    </row>
    <row r="1488" spans="1:4" s="139" customFormat="1" ht="12.75" x14ac:dyDescent="0.2">
      <c r="A1488" s="153"/>
      <c r="B1488" s="160"/>
      <c r="C1488" s="175"/>
      <c r="D1488" s="153"/>
    </row>
    <row r="1489" spans="1:4" s="139" customFormat="1" ht="12.75" x14ac:dyDescent="0.2">
      <c r="A1489" s="153"/>
      <c r="B1489" s="160"/>
      <c r="C1489" s="175"/>
      <c r="D1489" s="153"/>
    </row>
    <row r="1490" spans="1:4" s="139" customFormat="1" ht="12.75" x14ac:dyDescent="0.2">
      <c r="A1490" s="153"/>
      <c r="B1490" s="160"/>
      <c r="C1490" s="175"/>
      <c r="D1490" s="153"/>
    </row>
    <row r="1491" spans="1:4" s="139" customFormat="1" ht="12.75" x14ac:dyDescent="0.2">
      <c r="A1491" s="153"/>
      <c r="B1491" s="160"/>
      <c r="C1491" s="175"/>
      <c r="D1491" s="153"/>
    </row>
    <row r="1492" spans="1:4" s="139" customFormat="1" ht="12.75" x14ac:dyDescent="0.2">
      <c r="A1492" s="153"/>
      <c r="B1492" s="160"/>
      <c r="C1492" s="175"/>
      <c r="D1492" s="153"/>
    </row>
    <row r="1493" spans="1:4" s="139" customFormat="1" ht="12.75" x14ac:dyDescent="0.2">
      <c r="A1493" s="153"/>
      <c r="B1493" s="160"/>
      <c r="C1493" s="175"/>
      <c r="D1493" s="153"/>
    </row>
    <row r="1494" spans="1:4" s="139" customFormat="1" ht="12.75" x14ac:dyDescent="0.2">
      <c r="A1494" s="153"/>
      <c r="B1494" s="160"/>
      <c r="C1494" s="175"/>
      <c r="D1494" s="153"/>
    </row>
    <row r="1495" spans="1:4" s="139" customFormat="1" ht="12.75" x14ac:dyDescent="0.2">
      <c r="A1495" s="153"/>
      <c r="B1495" s="160"/>
      <c r="C1495" s="175"/>
      <c r="D1495" s="153"/>
    </row>
    <row r="1496" spans="1:4" s="139" customFormat="1" ht="12.75" x14ac:dyDescent="0.2">
      <c r="A1496" s="153"/>
      <c r="B1496" s="160"/>
      <c r="C1496" s="175"/>
      <c r="D1496" s="153"/>
    </row>
    <row r="1497" spans="1:4" s="139" customFormat="1" ht="12.75" x14ac:dyDescent="0.2">
      <c r="A1497" s="153"/>
      <c r="B1497" s="160"/>
      <c r="C1497" s="175"/>
      <c r="D1497" s="153"/>
    </row>
    <row r="1498" spans="1:4" s="139" customFormat="1" ht="12.75" x14ac:dyDescent="0.2">
      <c r="A1498" s="153"/>
      <c r="B1498" s="160"/>
      <c r="C1498" s="175"/>
      <c r="D1498" s="153"/>
    </row>
    <row r="1499" spans="1:4" s="139" customFormat="1" ht="12.75" x14ac:dyDescent="0.2">
      <c r="A1499" s="153"/>
      <c r="B1499" s="160"/>
      <c r="C1499" s="175"/>
      <c r="D1499" s="153"/>
    </row>
    <row r="1500" spans="1:4" s="139" customFormat="1" ht="12.75" x14ac:dyDescent="0.2">
      <c r="A1500" s="153"/>
      <c r="B1500" s="160"/>
      <c r="C1500" s="175"/>
      <c r="D1500" s="153"/>
    </row>
    <row r="1501" spans="1:4" s="139" customFormat="1" ht="12.75" x14ac:dyDescent="0.2">
      <c r="A1501" s="153"/>
      <c r="B1501" s="160"/>
      <c r="C1501" s="175"/>
      <c r="D1501" s="153"/>
    </row>
    <row r="1502" spans="1:4" s="139" customFormat="1" ht="12.75" x14ac:dyDescent="0.2">
      <c r="A1502" s="153"/>
      <c r="B1502" s="160"/>
      <c r="C1502" s="175"/>
      <c r="D1502" s="153"/>
    </row>
    <row r="1503" spans="1:4" s="139" customFormat="1" ht="12.75" x14ac:dyDescent="0.2">
      <c r="A1503" s="153"/>
      <c r="B1503" s="160"/>
      <c r="C1503" s="175"/>
      <c r="D1503" s="153"/>
    </row>
    <row r="1504" spans="1:4" s="139" customFormat="1" ht="12.75" x14ac:dyDescent="0.2">
      <c r="A1504" s="153"/>
      <c r="B1504" s="160"/>
      <c r="C1504" s="175"/>
      <c r="D1504" s="153"/>
    </row>
    <row r="1505" spans="1:4" s="139" customFormat="1" ht="12.75" x14ac:dyDescent="0.2">
      <c r="A1505" s="153"/>
      <c r="B1505" s="160"/>
      <c r="C1505" s="175"/>
      <c r="D1505" s="153"/>
    </row>
    <row r="1506" spans="1:4" s="139" customFormat="1" ht="12.75" x14ac:dyDescent="0.2">
      <c r="A1506" s="153"/>
      <c r="B1506" s="160"/>
      <c r="C1506" s="175"/>
      <c r="D1506" s="153"/>
    </row>
    <row r="1507" spans="1:4" s="139" customFormat="1" ht="12.75" x14ac:dyDescent="0.2">
      <c r="A1507" s="153"/>
      <c r="B1507" s="160"/>
      <c r="C1507" s="175"/>
      <c r="D1507" s="153"/>
    </row>
    <row r="1508" spans="1:4" s="139" customFormat="1" ht="12.75" x14ac:dyDescent="0.2">
      <c r="A1508" s="153"/>
      <c r="B1508" s="160"/>
      <c r="C1508" s="175"/>
      <c r="D1508" s="153"/>
    </row>
    <row r="1509" spans="1:4" s="139" customFormat="1" ht="12.75" x14ac:dyDescent="0.2">
      <c r="A1509" s="153"/>
      <c r="B1509" s="160"/>
      <c r="C1509" s="175"/>
      <c r="D1509" s="153"/>
    </row>
    <row r="1510" spans="1:4" s="139" customFormat="1" ht="12.75" x14ac:dyDescent="0.2">
      <c r="A1510" s="153"/>
      <c r="B1510" s="160"/>
      <c r="C1510" s="175"/>
      <c r="D1510" s="153"/>
    </row>
    <row r="1511" spans="1:4" s="139" customFormat="1" ht="12.75" x14ac:dyDescent="0.2">
      <c r="A1511" s="153"/>
      <c r="B1511" s="160"/>
      <c r="C1511" s="175"/>
      <c r="D1511" s="153"/>
    </row>
    <row r="1512" spans="1:4" s="139" customFormat="1" ht="12.75" x14ac:dyDescent="0.2">
      <c r="A1512" s="153"/>
      <c r="B1512" s="160"/>
      <c r="C1512" s="175"/>
      <c r="D1512" s="153"/>
    </row>
    <row r="1513" spans="1:4" s="139" customFormat="1" ht="12.75" x14ac:dyDescent="0.2">
      <c r="A1513" s="153"/>
      <c r="B1513" s="160"/>
      <c r="C1513" s="175"/>
      <c r="D1513" s="153"/>
    </row>
    <row r="1514" spans="1:4" s="139" customFormat="1" ht="12.75" x14ac:dyDescent="0.2">
      <c r="A1514" s="153"/>
      <c r="B1514" s="160"/>
      <c r="C1514" s="175"/>
      <c r="D1514" s="153"/>
    </row>
    <row r="1515" spans="1:4" s="139" customFormat="1" ht="12.75" x14ac:dyDescent="0.2">
      <c r="A1515" s="153"/>
      <c r="B1515" s="160"/>
      <c r="C1515" s="175"/>
      <c r="D1515" s="153"/>
    </row>
    <row r="1516" spans="1:4" s="139" customFormat="1" ht="12.75" x14ac:dyDescent="0.2">
      <c r="A1516" s="153"/>
      <c r="B1516" s="160"/>
      <c r="C1516" s="175"/>
      <c r="D1516" s="153"/>
    </row>
    <row r="1517" spans="1:4" s="139" customFormat="1" ht="12.75" x14ac:dyDescent="0.2">
      <c r="A1517" s="153"/>
      <c r="B1517" s="160"/>
      <c r="C1517" s="175"/>
      <c r="D1517" s="153"/>
    </row>
    <row r="1518" spans="1:4" s="139" customFormat="1" ht="12.75" x14ac:dyDescent="0.2">
      <c r="A1518" s="153"/>
      <c r="B1518" s="160"/>
      <c r="C1518" s="175"/>
      <c r="D1518" s="153"/>
    </row>
    <row r="1519" spans="1:4" s="139" customFormat="1" ht="12.75" x14ac:dyDescent="0.2">
      <c r="A1519" s="153"/>
      <c r="B1519" s="160"/>
      <c r="C1519" s="175"/>
      <c r="D1519" s="153"/>
    </row>
    <row r="1520" spans="1:4" s="139" customFormat="1" ht="12.75" x14ac:dyDescent="0.2">
      <c r="A1520" s="153"/>
      <c r="B1520" s="160"/>
      <c r="C1520" s="175"/>
      <c r="D1520" s="153"/>
    </row>
    <row r="1521" spans="1:4" s="139" customFormat="1" ht="12.75" x14ac:dyDescent="0.2">
      <c r="A1521" s="153"/>
      <c r="B1521" s="160"/>
      <c r="C1521" s="175"/>
      <c r="D1521" s="153"/>
    </row>
    <row r="1522" spans="1:4" s="139" customFormat="1" ht="12.75" x14ac:dyDescent="0.2">
      <c r="A1522" s="153"/>
      <c r="B1522" s="160"/>
      <c r="C1522" s="175"/>
      <c r="D1522" s="153"/>
    </row>
    <row r="1523" spans="1:4" s="139" customFormat="1" ht="12.75" x14ac:dyDescent="0.2">
      <c r="A1523" s="153"/>
      <c r="B1523" s="160"/>
      <c r="C1523" s="175"/>
      <c r="D1523" s="153"/>
    </row>
    <row r="1524" spans="1:4" s="139" customFormat="1" ht="12.75" x14ac:dyDescent="0.2">
      <c r="A1524" s="153"/>
      <c r="B1524" s="160"/>
      <c r="C1524" s="175"/>
      <c r="D1524" s="153"/>
    </row>
    <row r="1525" spans="1:4" s="139" customFormat="1" ht="12.75" x14ac:dyDescent="0.2">
      <c r="A1525" s="153"/>
      <c r="B1525" s="160"/>
      <c r="C1525" s="175"/>
      <c r="D1525" s="153"/>
    </row>
    <row r="1526" spans="1:4" s="139" customFormat="1" ht="12.75" x14ac:dyDescent="0.2">
      <c r="A1526" s="153"/>
      <c r="B1526" s="160"/>
      <c r="C1526" s="175"/>
      <c r="D1526" s="153"/>
    </row>
    <row r="1527" spans="1:4" s="139" customFormat="1" ht="12.75" x14ac:dyDescent="0.2">
      <c r="A1527" s="153"/>
      <c r="B1527" s="160"/>
      <c r="C1527" s="175"/>
      <c r="D1527" s="153"/>
    </row>
    <row r="1528" spans="1:4" s="139" customFormat="1" ht="12.75" x14ac:dyDescent="0.2">
      <c r="A1528" s="153"/>
      <c r="B1528" s="160"/>
      <c r="C1528" s="175"/>
      <c r="D1528" s="153"/>
    </row>
    <row r="1529" spans="1:4" s="139" customFormat="1" ht="12.75" x14ac:dyDescent="0.2">
      <c r="A1529" s="153"/>
      <c r="B1529" s="160"/>
      <c r="C1529" s="175"/>
      <c r="D1529" s="153"/>
    </row>
    <row r="1530" spans="1:4" s="139" customFormat="1" ht="12.75" x14ac:dyDescent="0.2">
      <c r="A1530" s="153"/>
      <c r="B1530" s="160"/>
      <c r="C1530" s="175"/>
      <c r="D1530" s="153"/>
    </row>
    <row r="1531" spans="1:4" s="139" customFormat="1" ht="12.75" x14ac:dyDescent="0.2">
      <c r="A1531" s="153"/>
      <c r="B1531" s="160"/>
      <c r="C1531" s="175"/>
      <c r="D1531" s="153"/>
    </row>
    <row r="1532" spans="1:4" s="139" customFormat="1" ht="12.75" x14ac:dyDescent="0.2">
      <c r="A1532" s="153"/>
      <c r="B1532" s="160"/>
      <c r="C1532" s="175"/>
      <c r="D1532" s="153"/>
    </row>
  </sheetData>
  <mergeCells count="5">
    <mergeCell ref="D3:P3"/>
    <mergeCell ref="D4:P4"/>
    <mergeCell ref="D5:P5"/>
    <mergeCell ref="D6:P6"/>
    <mergeCell ref="D7:P7"/>
  </mergeCells>
  <printOptions horizontalCentered="1"/>
  <pageMargins left="0.2" right="0.2" top="0.5" bottom="0.5" header="0" footer="0"/>
  <pageSetup paperSize="9" scale="45" orientation="landscape" r:id="rId1"/>
  <headerFooter>
    <oddFooter>&amp;L&amp;1#&amp;"Calibri"&amp;10&amp;K000000Internal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andradml</dc:creator>
  <cp:lastModifiedBy>andradml</cp:lastModifiedBy>
  <dcterms:created xsi:type="dcterms:W3CDTF">2022-03-20T17:18:00Z</dcterms:created>
  <dcterms:modified xsi:type="dcterms:W3CDTF">2022-03-20T17:26:29Z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2022-03-20T17:26:08Z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60e2653a-ec73-41f5-9ceb-418297921c85</vt:lpwstr>
  </property>
  <property fmtid="{D5CDD505-2E9C-101B-9397-08002B2CF9AE}" pid="8" name="MSIP_Label_38dfde47-f100-441b-b584-049a7fefba8a_ContentBits">
    <vt:lpwstr>2</vt:lpwstr>
  </property>
</Properties>
</file>