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APC0232PFS\Apoio_Fundos\FUNDOS ESTRUTURADOS\FIIs\Fundos\26. Arquivos Robô Site BTG\11. Novembro\EXCEL\"/>
    </mc:Choice>
  </mc:AlternateContent>
  <xr:revisionPtr revIDLastSave="0" documentId="8_{64A0D082-7B03-44FD-9561-A5BC5F9BA05D}" xr6:coauthVersionLast="46" xr6:coauthVersionMax="46" xr10:uidLastSave="{00000000-0000-0000-0000-000000000000}"/>
  <bookViews>
    <workbookView xWindow="-120" yWindow="-120" windowWidth="20730" windowHeight="11160" activeTab="2" xr2:uid="{612846A7-7B4A-4E8C-8F4A-53DB158DB8FB}"/>
  </bookViews>
  <sheets>
    <sheet name="BP" sheetId="1" r:id="rId1"/>
    <sheet name="DRE" sheetId="2" r:id="rId2"/>
    <sheet name="Gerencial" sheetId="3" r:id="rId3"/>
  </sheets>
  <externalReferences>
    <externalReference r:id="rId4"/>
    <externalReference r:id="rId5"/>
    <externalReference r:id="rId6"/>
  </externalReferences>
  <definedNames>
    <definedName name="_01_10_1997" localSheetId="0">#REF!</definedName>
    <definedName name="_01_10_1997" localSheetId="1">#REF!</definedName>
    <definedName name="_01_10_1997" localSheetId="2">#REF!</definedName>
    <definedName name="_01_10_1997">#REF!</definedName>
    <definedName name="_02_07_2000" localSheetId="0">#REF!</definedName>
    <definedName name="_02_07_2000" localSheetId="1">#REF!</definedName>
    <definedName name="_02_07_2000" localSheetId="2">#REF!</definedName>
    <definedName name="_02_07_2000">#REF!</definedName>
    <definedName name="_04_07_1999" localSheetId="0">#REF!</definedName>
    <definedName name="_04_07_1999" localSheetId="1">#REF!</definedName>
    <definedName name="_04_07_1999" localSheetId="2">#REF!</definedName>
    <definedName name="_04_07_1999">#REF!</definedName>
    <definedName name="_05_11_1998" localSheetId="0">#REF!</definedName>
    <definedName name="_05_11_1998" localSheetId="1">#REF!</definedName>
    <definedName name="_05_11_1998" localSheetId="2">#REF!</definedName>
    <definedName name="_05_11_1998">#REF!</definedName>
    <definedName name="_05_11_1999" localSheetId="0">#REF!</definedName>
    <definedName name="_05_11_1999" localSheetId="1">#REF!</definedName>
    <definedName name="_05_11_1999" localSheetId="2">#REF!</definedName>
    <definedName name="_05_11_1999">#REF!</definedName>
    <definedName name="_06_02_1998" localSheetId="0">#REF!</definedName>
    <definedName name="_06_02_1998" localSheetId="1">#REF!</definedName>
    <definedName name="_06_02_1998" localSheetId="2">#REF!</definedName>
    <definedName name="_06_02_1998">#REF!</definedName>
    <definedName name="_06_03_1998" localSheetId="0">#REF!</definedName>
    <definedName name="_06_03_1998" localSheetId="1">#REF!</definedName>
    <definedName name="_06_03_1998" localSheetId="2">#REF!</definedName>
    <definedName name="_06_03_1998">#REF!</definedName>
    <definedName name="_06_11_2000" localSheetId="0">#REF!</definedName>
    <definedName name="_06_11_2000" localSheetId="1">#REF!</definedName>
    <definedName name="_06_11_2000" localSheetId="2">#REF!</definedName>
    <definedName name="_06_11_2000">#REF!</definedName>
    <definedName name="_08_08_1998" localSheetId="0">#REF!</definedName>
    <definedName name="_08_08_1998" localSheetId="1">#REF!</definedName>
    <definedName name="_08_08_1998" localSheetId="2">#REF!</definedName>
    <definedName name="_08_08_1998">#REF!</definedName>
    <definedName name="_08_10_1997" localSheetId="0">#REF!</definedName>
    <definedName name="_08_10_1997" localSheetId="1">#REF!</definedName>
    <definedName name="_08_10_1997" localSheetId="2">#REF!</definedName>
    <definedName name="_08_10_1997">#REF!</definedName>
    <definedName name="_10_09_1999" localSheetId="0">#REF!</definedName>
    <definedName name="_10_09_1999" localSheetId="1">#REF!</definedName>
    <definedName name="_10_09_1999" localSheetId="2">#REF!</definedName>
    <definedName name="_10_09_1999">#REF!</definedName>
    <definedName name="_10_12_1999" localSheetId="0">#REF!</definedName>
    <definedName name="_10_12_1999" localSheetId="1">#REF!</definedName>
    <definedName name="_10_12_1999" localSheetId="2">#REF!</definedName>
    <definedName name="_10_12_1999">#REF!</definedName>
    <definedName name="_11_03_1999" localSheetId="0">#REF!</definedName>
    <definedName name="_11_03_1999" localSheetId="1">#REF!</definedName>
    <definedName name="_11_03_1999" localSheetId="2">#REF!</definedName>
    <definedName name="_11_03_1999">#REF!</definedName>
    <definedName name="_11_09_1999" localSheetId="0">#REF!</definedName>
    <definedName name="_11_09_1999" localSheetId="1">#REF!</definedName>
    <definedName name="_11_09_1999" localSheetId="2">#REF!</definedName>
    <definedName name="_11_09_1999">#REF!</definedName>
    <definedName name="_12_06_1999" localSheetId="0">#REF!</definedName>
    <definedName name="_12_06_1999" localSheetId="1">#REF!</definedName>
    <definedName name="_12_06_1999" localSheetId="2">#REF!</definedName>
    <definedName name="_12_06_1999">#REF!</definedName>
    <definedName name="_13_02_1998" localSheetId="0">#REF!</definedName>
    <definedName name="_13_02_1998" localSheetId="1">#REF!</definedName>
    <definedName name="_13_02_1998" localSheetId="2">#REF!</definedName>
    <definedName name="_13_02_1998">#REF!</definedName>
    <definedName name="_13_12_2000" localSheetId="0">#REF!</definedName>
    <definedName name="_13_12_2000" localSheetId="1">#REF!</definedName>
    <definedName name="_13_12_2000" localSheetId="2">#REF!</definedName>
    <definedName name="_13_12_2000">#REF!</definedName>
    <definedName name="_16_08_2000" localSheetId="0">#REF!</definedName>
    <definedName name="_16_08_2000" localSheetId="1">#REF!</definedName>
    <definedName name="_16_08_2000" localSheetId="2">#REF!</definedName>
    <definedName name="_16_08_2000">#REF!</definedName>
    <definedName name="_17_01_1999" localSheetId="0">#REF!</definedName>
    <definedName name="_17_01_1999" localSheetId="1">#REF!</definedName>
    <definedName name="_17_01_1999" localSheetId="2">#REF!</definedName>
    <definedName name="_17_01_1999">#REF!</definedName>
    <definedName name="_17_04_1998" localSheetId="0">#REF!</definedName>
    <definedName name="_17_04_1998" localSheetId="1">#REF!</definedName>
    <definedName name="_17_04_1998" localSheetId="2">#REF!</definedName>
    <definedName name="_17_04_1998">#REF!</definedName>
    <definedName name="_17_09_97" localSheetId="0">#REF!</definedName>
    <definedName name="_17_09_97" localSheetId="1">#REF!</definedName>
    <definedName name="_17_09_97" localSheetId="2">#REF!</definedName>
    <definedName name="_17_09_97">#REF!</definedName>
    <definedName name="_17_11_1997" localSheetId="0">#REF!</definedName>
    <definedName name="_17_11_1997" localSheetId="1">#REF!</definedName>
    <definedName name="_17_11_1997" localSheetId="2">#REF!</definedName>
    <definedName name="_17_11_1997">#REF!</definedName>
    <definedName name="_17_12_1999" localSheetId="0">#REF!</definedName>
    <definedName name="_17_12_1999" localSheetId="1">#REF!</definedName>
    <definedName name="_17_12_1999" localSheetId="2">#REF!</definedName>
    <definedName name="_17_12_1999">#REF!</definedName>
    <definedName name="_19_09_1999" localSheetId="0">#REF!</definedName>
    <definedName name="_19_09_1999" localSheetId="1">#REF!</definedName>
    <definedName name="_19_09_1999" localSheetId="2">#REF!</definedName>
    <definedName name="_19_09_1999">#REF!</definedName>
    <definedName name="_19_10_1998" localSheetId="0">#REF!</definedName>
    <definedName name="_19_10_1998" localSheetId="1">#REF!</definedName>
    <definedName name="_19_10_1998" localSheetId="2">#REF!</definedName>
    <definedName name="_19_10_1998">#REF!</definedName>
    <definedName name="_19_11_1997" localSheetId="0">#REF!</definedName>
    <definedName name="_19_11_1997" localSheetId="1">#REF!</definedName>
    <definedName name="_19_11_1997" localSheetId="2">#REF!</definedName>
    <definedName name="_19_11_1997">#REF!</definedName>
    <definedName name="_20_02_2001" localSheetId="0">#REF!</definedName>
    <definedName name="_20_02_2001" localSheetId="1">#REF!</definedName>
    <definedName name="_20_02_2001" localSheetId="2">#REF!</definedName>
    <definedName name="_20_02_2001">#REF!</definedName>
    <definedName name="_20_04_2000" localSheetId="0">#REF!</definedName>
    <definedName name="_20_04_2000" localSheetId="1">#REF!</definedName>
    <definedName name="_20_04_2000" localSheetId="2">#REF!</definedName>
    <definedName name="_20_04_2000">#REF!</definedName>
    <definedName name="_21_02_1999" localSheetId="0">#REF!</definedName>
    <definedName name="_21_02_1999" localSheetId="1">#REF!</definedName>
    <definedName name="_21_02_1999" localSheetId="2">#REF!</definedName>
    <definedName name="_21_02_1999">#REF!</definedName>
    <definedName name="_22_04_1999" localSheetId="0">#REF!</definedName>
    <definedName name="_22_04_1999" localSheetId="1">#REF!</definedName>
    <definedName name="_22_04_1999" localSheetId="2">#REF!</definedName>
    <definedName name="_22_04_1999">#REF!</definedName>
    <definedName name="_22_10_1997" localSheetId="0">#REF!</definedName>
    <definedName name="_22_10_1997" localSheetId="1">#REF!</definedName>
    <definedName name="_22_10_1997" localSheetId="2">#REF!</definedName>
    <definedName name="_22_10_1997">#REF!</definedName>
    <definedName name="_23_09_2000" localSheetId="0">#REF!</definedName>
    <definedName name="_23_09_2000" localSheetId="1">#REF!</definedName>
    <definedName name="_23_09_2000" localSheetId="2">#REF!</definedName>
    <definedName name="_23_09_2000">#REF!</definedName>
    <definedName name="_24_01_2000" localSheetId="0">#REF!</definedName>
    <definedName name="_24_01_2000" localSheetId="1">#REF!</definedName>
    <definedName name="_24_01_2000" localSheetId="2">#REF!</definedName>
    <definedName name="_24_01_2000">#REF!</definedName>
    <definedName name="_24_04_1998" localSheetId="0">#REF!</definedName>
    <definedName name="_24_04_1998" localSheetId="1">#REF!</definedName>
    <definedName name="_24_04_1998" localSheetId="2">#REF!</definedName>
    <definedName name="_24_04_1998">#REF!</definedName>
    <definedName name="_24_09_1997" localSheetId="0">#REF!</definedName>
    <definedName name="_24_09_1997" localSheetId="1">#REF!</definedName>
    <definedName name="_24_09_1997" localSheetId="2">#REF!</definedName>
    <definedName name="_24_09_1997">#REF!</definedName>
    <definedName name="_25_09_1998" localSheetId="0">#REF!</definedName>
    <definedName name="_25_09_1998" localSheetId="1">#REF!</definedName>
    <definedName name="_25_09_1998" localSheetId="2">#REF!</definedName>
    <definedName name="_25_09_1998">#REF!</definedName>
    <definedName name="_26_10_1999" localSheetId="0">#REF!</definedName>
    <definedName name="_26_10_1999" localSheetId="1">#REF!</definedName>
    <definedName name="_26_10_1999" localSheetId="2">#REF!</definedName>
    <definedName name="_26_10_1999">#REF!</definedName>
    <definedName name="_27_02_1998" localSheetId="0">#REF!</definedName>
    <definedName name="_27_02_1998" localSheetId="1">#REF!</definedName>
    <definedName name="_27_02_1998" localSheetId="2">#REF!</definedName>
    <definedName name="_27_02_1998">#REF!</definedName>
    <definedName name="_28_11_1999" localSheetId="0">#REF!</definedName>
    <definedName name="_28_11_1999" localSheetId="1">#REF!</definedName>
    <definedName name="_28_11_1999" localSheetId="2">#REF!</definedName>
    <definedName name="_28_11_1999">#REF!</definedName>
    <definedName name="_29_12_1999" localSheetId="0">#REF!</definedName>
    <definedName name="_29_12_1999" localSheetId="1">#REF!</definedName>
    <definedName name="_29_12_1999" localSheetId="2">#REF!</definedName>
    <definedName name="_29_12_1999">#REF!</definedName>
    <definedName name="_30_10_2000" localSheetId="0">#REF!</definedName>
    <definedName name="_30_10_2000" localSheetId="1">#REF!</definedName>
    <definedName name="_30_10_2000" localSheetId="2">#REF!</definedName>
    <definedName name="_30_10_2000">#REF!</definedName>
    <definedName name="_31_01_2000" localSheetId="0">#REF!</definedName>
    <definedName name="_31_01_2000" localSheetId="1">#REF!</definedName>
    <definedName name="_31_01_2000" localSheetId="2">#REF!</definedName>
    <definedName name="_31_01_2000">#REF!</definedName>
    <definedName name="CIQWBGuid" hidden="1">"Fechamento HC Outubro.xlsx"</definedName>
    <definedName name="EMISSÃO">#REF!</definedName>
    <definedName name="_xlnm.Print_Area" localSheetId="0">BP!$A$1:$G$434</definedName>
    <definedName name="_xlnm.Print_Area" localSheetId="1">DRE!$A$1:$I$376</definedName>
    <definedName name="_xlnm.Print_Area" localSheetId="2">Gerencial!$A$1:$M$279</definedName>
    <definedName name="Z_19D83B2D_FE50_44AF_B046_D5B49A7B8F77_.wvu.PrintArea" localSheetId="1" hidden="1">DRE!$A$1:$I$435</definedName>
    <definedName name="Z_19D83B2D_FE50_44AF_B046_D5B49A7B8F77_.wvu.Rows" localSheetId="1" hidden="1">DRE!$419:$423,DRE!$426:$427</definedName>
    <definedName name="Z_26E92220_631B_4E37_B8D7_EE7F43763AC5_.wvu.PrintArea" localSheetId="1" hidden="1">DRE!$A$1:$I$435</definedName>
    <definedName name="Z_26E92220_631B_4E37_B8D7_EE7F43763AC5_.wvu.Rows" localSheetId="1" hidden="1">DRE!$419:$423,DRE!$426:$427</definedName>
    <definedName name="Z_68B69029_1323_49CD_B3DD_78B250188498_.wvu.PrintArea" localSheetId="1" hidden="1">DRE!$A$1:$I$435</definedName>
    <definedName name="Z_68B69029_1323_49CD_B3DD_78B250188498_.wvu.Rows" localSheetId="1" hidden="1">DRE!$419:$423,DRE!$426:$427</definedName>
    <definedName name="Z_A4982635_3F62_49E7_88DD_5D687D8BCB03_.wvu.PrintArea" localSheetId="1" hidden="1">DRE!$A$1:$I$435</definedName>
    <definedName name="Z_A4982635_3F62_49E7_88DD_5D687D8BCB03_.wvu.Rows" localSheetId="1" hidden="1">DRE!$419:$423,DRE!$426:$427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4" i="3" l="1"/>
  <c r="D374" i="3"/>
  <c r="C374" i="3"/>
  <c r="B374" i="3"/>
  <c r="F373" i="3"/>
  <c r="E373" i="3"/>
  <c r="D373" i="3"/>
  <c r="C373" i="3"/>
  <c r="B373" i="3"/>
  <c r="M371" i="3"/>
  <c r="L371" i="3"/>
  <c r="K371" i="3"/>
  <c r="J371" i="3"/>
  <c r="I371" i="3"/>
  <c r="H371" i="3"/>
  <c r="G371" i="3"/>
  <c r="F369" i="3"/>
  <c r="E369" i="3"/>
  <c r="D369" i="3"/>
  <c r="C369" i="3"/>
  <c r="B369" i="3"/>
  <c r="M365" i="3"/>
  <c r="L365" i="3"/>
  <c r="K365" i="3"/>
  <c r="J365" i="3"/>
  <c r="I365" i="3"/>
  <c r="H365" i="3"/>
  <c r="G365" i="3"/>
  <c r="F339" i="3"/>
  <c r="E339" i="3"/>
  <c r="D339" i="3"/>
  <c r="C339" i="3"/>
  <c r="B339" i="3"/>
  <c r="F280" i="3"/>
  <c r="E280" i="3"/>
  <c r="D280" i="3"/>
  <c r="C280" i="3"/>
  <c r="B280" i="3"/>
  <c r="F205" i="3"/>
  <c r="E205" i="3"/>
  <c r="D205" i="3"/>
  <c r="C205" i="3"/>
  <c r="B205" i="3"/>
  <c r="F166" i="3"/>
  <c r="E166" i="3"/>
  <c r="D166" i="3"/>
  <c r="C166" i="3"/>
  <c r="B166" i="3"/>
  <c r="F146" i="3"/>
  <c r="F168" i="3" s="1"/>
  <c r="E146" i="3"/>
  <c r="E168" i="3" s="1"/>
  <c r="D146" i="3"/>
  <c r="D168" i="3" s="1"/>
  <c r="C146" i="3"/>
  <c r="C168" i="3" s="1"/>
  <c r="B146" i="3"/>
  <c r="B168" i="3" s="1"/>
  <c r="B119" i="3"/>
  <c r="F114" i="3"/>
  <c r="F119" i="3" s="1"/>
  <c r="E114" i="3"/>
  <c r="E119" i="3" s="1"/>
  <c r="D114" i="3"/>
  <c r="D119" i="3" s="1"/>
  <c r="C114" i="3"/>
  <c r="C119" i="3" s="1"/>
  <c r="B114" i="3"/>
  <c r="H373" i="2"/>
  <c r="D373" i="2"/>
  <c r="H369" i="2"/>
  <c r="F369" i="2" s="1"/>
  <c r="D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H339" i="2"/>
  <c r="D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89" i="2"/>
  <c r="F373" i="2" s="1"/>
  <c r="F285" i="2"/>
  <c r="F284" i="2"/>
  <c r="F283" i="2" s="1"/>
  <c r="H283" i="2"/>
  <c r="D283" i="2"/>
  <c r="H280" i="2"/>
  <c r="D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H205" i="2"/>
  <c r="D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205" i="2" s="1"/>
  <c r="H166" i="2"/>
  <c r="D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H146" i="2"/>
  <c r="H168" i="2" s="1"/>
  <c r="D146" i="2"/>
  <c r="D168" i="2" s="1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D119" i="2"/>
  <c r="F117" i="2"/>
  <c r="F116" i="2"/>
  <c r="F115" i="2"/>
  <c r="H114" i="2"/>
  <c r="F114" i="2" s="1"/>
  <c r="F119" i="2" s="1"/>
  <c r="D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348" i="1"/>
  <c r="F345" i="1"/>
  <c r="F342" i="1"/>
  <c r="F340" i="1"/>
  <c r="F338" i="1"/>
  <c r="F336" i="1"/>
  <c r="F333" i="1"/>
  <c r="F431" i="1" s="1"/>
  <c r="F325" i="1"/>
  <c r="F328" i="1" s="1"/>
  <c r="F323" i="1"/>
  <c r="F317" i="1"/>
  <c r="F315" i="1"/>
  <c r="F311" i="1"/>
  <c r="F308" i="1"/>
  <c r="F306" i="1"/>
  <c r="F301" i="1"/>
  <c r="F297" i="1"/>
  <c r="F260" i="1"/>
  <c r="F258" i="1"/>
  <c r="F253" i="1"/>
  <c r="F251" i="1"/>
  <c r="F237" i="1"/>
  <c r="F235" i="1"/>
  <c r="F226" i="1"/>
  <c r="F223" i="1"/>
  <c r="F220" i="1"/>
  <c r="F218" i="1"/>
  <c r="F212" i="1"/>
  <c r="F228" i="1" s="1"/>
  <c r="F204" i="1"/>
  <c r="F201" i="1"/>
  <c r="F197" i="1"/>
  <c r="F195" i="1"/>
  <c r="F208" i="1" s="1"/>
  <c r="F187" i="1"/>
  <c r="F176" i="1"/>
  <c r="F167" i="1"/>
  <c r="F152" i="1"/>
  <c r="F150" i="1"/>
  <c r="F148" i="1"/>
  <c r="F144" i="1"/>
  <c r="F134" i="1"/>
  <c r="F132" i="1"/>
  <c r="F128" i="1"/>
  <c r="F126" i="1"/>
  <c r="F92" i="1"/>
  <c r="F90" i="1"/>
  <c r="F85" i="1"/>
  <c r="F82" i="1"/>
  <c r="F76" i="1"/>
  <c r="F73" i="1"/>
  <c r="F71" i="1"/>
  <c r="F67" i="1"/>
  <c r="F60" i="1"/>
  <c r="F56" i="1"/>
  <c r="F52" i="1"/>
  <c r="F46" i="1"/>
  <c r="F41" i="1"/>
  <c r="F38" i="1"/>
  <c r="F34" i="1"/>
  <c r="F32" i="1"/>
  <c r="F27" i="1"/>
  <c r="F11" i="1"/>
  <c r="B282" i="3" l="1"/>
  <c r="B287" i="3" s="1"/>
  <c r="B371" i="3" s="1"/>
  <c r="B375" i="3" s="1"/>
  <c r="D282" i="3"/>
  <c r="D287" i="3" s="1"/>
  <c r="F146" i="2"/>
  <c r="F280" i="2"/>
  <c r="F339" i="2"/>
  <c r="F166" i="2"/>
  <c r="F320" i="1"/>
  <c r="F182" i="1"/>
  <c r="F436" i="1"/>
  <c r="F230" i="1"/>
  <c r="F282" i="3"/>
  <c r="F287" i="3" s="1"/>
  <c r="F168" i="2"/>
  <c r="F330" i="1"/>
  <c r="F433" i="1" s="1"/>
  <c r="F437" i="1" s="1"/>
  <c r="D282" i="2"/>
  <c r="D287" i="2" s="1"/>
  <c r="D291" i="2" s="1"/>
  <c r="B291" i="3"/>
  <c r="C282" i="3"/>
  <c r="C287" i="3" s="1"/>
  <c r="C291" i="3" s="1"/>
  <c r="D291" i="3"/>
  <c r="D371" i="3"/>
  <c r="D375" i="3" s="1"/>
  <c r="E282" i="3"/>
  <c r="E287" i="3" s="1"/>
  <c r="E291" i="3" s="1"/>
  <c r="I431" i="1"/>
  <c r="H119" i="2"/>
  <c r="H282" i="2" s="1"/>
  <c r="H287" i="2" s="1"/>
  <c r="H291" i="2" s="1"/>
  <c r="C371" i="3" l="1"/>
  <c r="C375" i="3" s="1"/>
  <c r="F282" i="2"/>
  <c r="F287" i="2" s="1"/>
  <c r="F291" i="2"/>
  <c r="F371" i="2"/>
  <c r="F375" i="2" s="1"/>
  <c r="E371" i="3"/>
  <c r="E375" i="3" s="1"/>
  <c r="H371" i="2"/>
  <c r="H375" i="2" s="1"/>
  <c r="D371" i="2"/>
  <c r="D375" i="2" s="1"/>
  <c r="F291" i="3"/>
  <c r="F371" i="3"/>
  <c r="F375" i="3" s="1"/>
</calcChain>
</file>

<file path=xl/sharedStrings.xml><?xml version="1.0" encoding="utf-8"?>
<sst xmlns="http://schemas.openxmlformats.org/spreadsheetml/2006/main" count="1152" uniqueCount="693">
  <si>
    <t>Fundo de Investimento Imobiliário -  Alianza Trust Renda Imobiliária</t>
  </si>
  <si>
    <t>CNPJ: 28.737.771/0001-85</t>
  </si>
  <si>
    <t>(Administrado pela BTG Pactual Serviços Financeiros S.A. DTVM)</t>
  </si>
  <si>
    <t>Balanço patrimonial em 30 de Novembro de 2021</t>
  </si>
  <si>
    <t>Em reais</t>
  </si>
  <si>
    <t>ATIVO</t>
  </si>
  <si>
    <t>Circulante</t>
  </si>
  <si>
    <t xml:space="preserve">Disponibilidades </t>
  </si>
  <si>
    <t>BANCO BRADESCO S.A.</t>
  </si>
  <si>
    <t>BANCO ITAÚ S.A.</t>
  </si>
  <si>
    <t>BANCO SAFRA S.A.</t>
  </si>
  <si>
    <t>SANTANDER</t>
  </si>
  <si>
    <t>OUTROS</t>
  </si>
  <si>
    <t>ITÁU - CUSTÓDIA</t>
  </si>
  <si>
    <t>CEF</t>
  </si>
  <si>
    <t>BANCO BTG PACTUAL S/A - CONTA VINCULADA</t>
  </si>
  <si>
    <t>BANCO DO BRASIL</t>
  </si>
  <si>
    <t>PLANNER ADMINISTRADORA</t>
  </si>
  <si>
    <t>BANCOS - CONTA DEPÓSITOS</t>
  </si>
  <si>
    <t xml:space="preserve">Aplicações financeiras </t>
  </si>
  <si>
    <t>De natureza não imobiliária</t>
  </si>
  <si>
    <t>Debêntures</t>
  </si>
  <si>
    <t>Certificados de depósitos bancários</t>
  </si>
  <si>
    <t>CDB Pós</t>
  </si>
  <si>
    <t>CDB Pré</t>
  </si>
  <si>
    <t>Renda a Apropriar</t>
  </si>
  <si>
    <t>Ajuste a Mercado CDB</t>
  </si>
  <si>
    <t>Cotas de fundo de renda fixa</t>
  </si>
  <si>
    <t>Cotas de Fundo Referenciado</t>
  </si>
  <si>
    <t>Cotas de Fundo de Renda Fixa</t>
  </si>
  <si>
    <t>Compromissada</t>
  </si>
  <si>
    <t>Renda a Apropriar Debêntures</t>
  </si>
  <si>
    <t>Letra financeira do tesouro</t>
  </si>
  <si>
    <t>LFT</t>
  </si>
  <si>
    <t>AJUSTE A MERCADO LFT</t>
  </si>
  <si>
    <t>Letra do tesouro nacional</t>
  </si>
  <si>
    <t>LTN</t>
  </si>
  <si>
    <t>RENDA A APROPRIAR</t>
  </si>
  <si>
    <t>AJUSTE A MERCADO LTN</t>
  </si>
  <si>
    <t>Nota do tesouro nacional</t>
  </si>
  <si>
    <t>NTN</t>
  </si>
  <si>
    <t>Certificados de recebíveis imobiliários</t>
  </si>
  <si>
    <t>CRI</t>
  </si>
  <si>
    <t>De natureza imobiliária</t>
  </si>
  <si>
    <t>Certificados de Recebíveis Imobiliários</t>
  </si>
  <si>
    <t>Ágio/Deságio</t>
  </si>
  <si>
    <t>(-) Provisão para perdas</t>
  </si>
  <si>
    <t>Ajuste a Mercado CRI</t>
  </si>
  <si>
    <t>CRI - Vinculados a Recompra</t>
  </si>
  <si>
    <t>CRI - Vinculados a Recompra - MTM</t>
  </si>
  <si>
    <t>Letras de créditos imobiliário</t>
  </si>
  <si>
    <t>Letras de Crédito Imobiliário</t>
  </si>
  <si>
    <t>Letras de Créditos Imobiliário</t>
  </si>
  <si>
    <t>Ajuste a mercado LCI</t>
  </si>
  <si>
    <t>Letras hipotecárias</t>
  </si>
  <si>
    <t>Letras Hipotecárias</t>
  </si>
  <si>
    <t>Ações de companhias abertas</t>
  </si>
  <si>
    <t>Ações de Companhias Abertas</t>
  </si>
  <si>
    <t>Ajuste a Mercado Ações Companhias Abertas</t>
  </si>
  <si>
    <t>Ações de companhias fechadas</t>
  </si>
  <si>
    <t>Ações de Companhias Fechadas</t>
  </si>
  <si>
    <t xml:space="preserve">AFAC  </t>
  </si>
  <si>
    <t>Provisão para desvalorização de ações</t>
  </si>
  <si>
    <t>Ajuste (Equiv. Patrimonial)</t>
  </si>
  <si>
    <t>Ações de SPE e SCP</t>
  </si>
  <si>
    <t>Negociação e intermediação de valores</t>
  </si>
  <si>
    <t>Negociação e intermediação de valores - Pendência Bolsa</t>
  </si>
  <si>
    <t>Margem Bolsa</t>
  </si>
  <si>
    <t>Outros</t>
  </si>
  <si>
    <t>Dividendos a receber</t>
  </si>
  <si>
    <t>Contas a receber</t>
  </si>
  <si>
    <t>Aluguéis a receber</t>
  </si>
  <si>
    <t>Aluguéis a identificar</t>
  </si>
  <si>
    <t>Painel a receber</t>
  </si>
  <si>
    <t>Quiosque a receber</t>
  </si>
  <si>
    <t>Res Sperata a receber</t>
  </si>
  <si>
    <t>Taxa de transferência a receber</t>
  </si>
  <si>
    <t>Mall a receber</t>
  </si>
  <si>
    <t>Merchandising a receber</t>
  </si>
  <si>
    <t>Box a receber</t>
  </si>
  <si>
    <t>Estacionamento a receber</t>
  </si>
  <si>
    <t>(-) Provisão perdas - Rendas</t>
  </si>
  <si>
    <t>Estrutura técnica</t>
  </si>
  <si>
    <t>Taxa de Adesão</t>
  </si>
  <si>
    <t>Recebimento Diversos (Aluguel)</t>
  </si>
  <si>
    <t>Recebimento Div. (Estrut. Técnica)</t>
  </si>
  <si>
    <t>Recebimentos Diversos (Taxa de Adesão)</t>
  </si>
  <si>
    <t>Alugueis a faturar linearização CP</t>
  </si>
  <si>
    <t>Alugueis a faturar linearização LP</t>
  </si>
  <si>
    <t>VLS Bx e Não Recebidos - Alugueis</t>
  </si>
  <si>
    <t>VLS Bx e Não Recebidos - Estrutura Téc.</t>
  </si>
  <si>
    <t>Estrutura técnica a identificar</t>
  </si>
  <si>
    <t>Aluguel (Prov. P/ Crédito de Liq. Duvidosa)</t>
  </si>
  <si>
    <t>Alugueis a identificar - Condomínio</t>
  </si>
  <si>
    <t>Estrutura técnica a identificar - Condominio</t>
  </si>
  <si>
    <t>Cheques a compensar</t>
  </si>
  <si>
    <t>Estrutura técnica a faturar</t>
  </si>
  <si>
    <t>Adiantamento de clientes</t>
  </si>
  <si>
    <t>Renegociação e Ajustes de Aluguéis</t>
  </si>
  <si>
    <t>Ajuste ao valor presente (linearização)</t>
  </si>
  <si>
    <t>Aluguel Complementar Loja</t>
  </si>
  <si>
    <t>Aluguel Complementar Quiosque</t>
  </si>
  <si>
    <t>Multas Contratuais</t>
  </si>
  <si>
    <t>13º Aluguel - Lojas\Quiosques</t>
  </si>
  <si>
    <t>(-) Provisão para perda - outros créditos</t>
  </si>
  <si>
    <t>(-) Provisão para créditos de liquidação duvidosa</t>
  </si>
  <si>
    <t>Alugueis</t>
  </si>
  <si>
    <t>Estrutura Técnica</t>
  </si>
  <si>
    <t>Valores a receber</t>
  </si>
  <si>
    <t>Valores a receber por garantia de rentabilidade</t>
  </si>
  <si>
    <t>Garantia de Rentabilidade</t>
  </si>
  <si>
    <t xml:space="preserve">Devedores diversos </t>
  </si>
  <si>
    <t>Devedores diversos</t>
  </si>
  <si>
    <t>VALORES A RECEBER - IPTU</t>
  </si>
  <si>
    <t>VALORES A RECEBER - SEGUROS</t>
  </si>
  <si>
    <t>Valores a receber - Repasse Shoppings</t>
  </si>
  <si>
    <t>Valores a receber - Repasse Securitizadora</t>
  </si>
  <si>
    <t>AFAC Empresass Investidas</t>
  </si>
  <si>
    <t xml:space="preserve">Boletos a Compensar </t>
  </si>
  <si>
    <t>Devedores diversos fitout</t>
  </si>
  <si>
    <t>A RECEBER BM&amp;F</t>
  </si>
  <si>
    <t>Adiantamentos</t>
  </si>
  <si>
    <t>Adiantamento a fornecedor</t>
  </si>
  <si>
    <t>Adiantamento para aquisição de imóveis</t>
  </si>
  <si>
    <t>Adiantamento para aquisição de SPEs</t>
  </si>
  <si>
    <t>Valores a receber por venda de imóveis</t>
  </si>
  <si>
    <t>Valores a Receber por venda de imóveis</t>
  </si>
  <si>
    <t>Adiantamentos de rendimentos a distribuir</t>
  </si>
  <si>
    <t>Despesas antecipadas</t>
  </si>
  <si>
    <t>Auditoria externa</t>
  </si>
  <si>
    <t>Anbima</t>
  </si>
  <si>
    <t>Taxa de fiscalização CVM</t>
  </si>
  <si>
    <t>Publicação</t>
  </si>
  <si>
    <t>Bovespa</t>
  </si>
  <si>
    <t>Avaliação de imóvel</t>
  </si>
  <si>
    <t>Tributos municipais, estaduais e federais</t>
  </si>
  <si>
    <t>Comissões</t>
  </si>
  <si>
    <t>Advogados</t>
  </si>
  <si>
    <t>Seguros</t>
  </si>
  <si>
    <t>Allowance</t>
  </si>
  <si>
    <t>Outras despesas antecipadas</t>
  </si>
  <si>
    <t>Impostos a compensar</t>
  </si>
  <si>
    <t>IR s/ resgate de renda fixa</t>
  </si>
  <si>
    <t>IR A COMPENSAR SOBRE RENDA VARIÁVEL</t>
  </si>
  <si>
    <t>IR s/ CDB (Depósito Judicial)</t>
  </si>
  <si>
    <t>IR Cod 5232</t>
  </si>
  <si>
    <t>IR s/ ganho de capital</t>
  </si>
  <si>
    <t>(-) Impairment IR s/ resgate de renda fixa</t>
  </si>
  <si>
    <t>Estoques</t>
  </si>
  <si>
    <t>Imóveis destinados a venda</t>
  </si>
  <si>
    <t>Imóveis Destinados a Venda</t>
  </si>
  <si>
    <t>Despesas de Venda</t>
  </si>
  <si>
    <t>Depreciação acumulada</t>
  </si>
  <si>
    <t>Ajuste ao valor justo</t>
  </si>
  <si>
    <t>Impairment</t>
  </si>
  <si>
    <t xml:space="preserve">Sub-total
</t>
  </si>
  <si>
    <t>Não circulante</t>
  </si>
  <si>
    <t>Aplicações financeiras</t>
  </si>
  <si>
    <t>Cotas de fundo de investimentos imobiliários</t>
  </si>
  <si>
    <t>Cotas de Fundo de Investimentos Imobiliários - equivalência patrimonial</t>
  </si>
  <si>
    <t>Cotas de Fundo de Investimentos Imobiliários - empréstimos</t>
  </si>
  <si>
    <t>Cotas de Fundo de Investimentos Imobiliários -Ajuste a Valor Justo - MTM</t>
  </si>
  <si>
    <t>Cotas de Fundo Imob. - Emissão Primária</t>
  </si>
  <si>
    <t>Ajuste a Valor Justo - MTM</t>
  </si>
  <si>
    <t>Cotas de Fundo de Investimentos Imobiliários - mercado</t>
  </si>
  <si>
    <t>Rendimento em cotas de fundos</t>
  </si>
  <si>
    <t>Rend. De cotas de fundos a receber</t>
  </si>
  <si>
    <t>Cepac</t>
  </si>
  <si>
    <t>CEPAC</t>
  </si>
  <si>
    <t>(-) PROVISÃO PARA PERDAS</t>
  </si>
  <si>
    <t>Cotas de fundo de direitos creditórios</t>
  </si>
  <si>
    <t xml:space="preserve">Cotas de fundo de direitos creditórios </t>
  </si>
  <si>
    <t>Cotas de fundo de direitos creditórios - MtM</t>
  </si>
  <si>
    <t>Depósitos judiciais</t>
  </si>
  <si>
    <t>Tributos Municipais</t>
  </si>
  <si>
    <t>Funcef (CPMF)</t>
  </si>
  <si>
    <t>Depósito judicial</t>
  </si>
  <si>
    <t>Investimento</t>
  </si>
  <si>
    <t>Propriedades para investimento</t>
  </si>
  <si>
    <t>Imóveis acabados</t>
  </si>
  <si>
    <t>Edificação</t>
  </si>
  <si>
    <t>(-) Depreciação Acumulada</t>
  </si>
  <si>
    <t>Correção Monetária Ativa</t>
  </si>
  <si>
    <t>Imobilizado em andamento</t>
  </si>
  <si>
    <t>Linearização</t>
  </si>
  <si>
    <t>Obras em andamento</t>
  </si>
  <si>
    <t>Obras em Andamento</t>
  </si>
  <si>
    <t>Ajuste a Valor Justo</t>
  </si>
  <si>
    <t>(-) Despesas de venda</t>
  </si>
  <si>
    <t>Imóveis em construção</t>
  </si>
  <si>
    <t>Imoveis para renda em construção</t>
  </si>
  <si>
    <t>Ajuste ao Valor Justo</t>
  </si>
  <si>
    <t>Terreno</t>
  </si>
  <si>
    <t>Sub-total</t>
  </si>
  <si>
    <t>*</t>
  </si>
  <si>
    <t>TOTAL DO ATIVO</t>
  </si>
  <si>
    <t>PASSIVO E PATRIMÔNIO LÍQUIDO</t>
  </si>
  <si>
    <t>Rendimentos a distribuir</t>
  </si>
  <si>
    <t>Impostos e contribuições a recolher</t>
  </si>
  <si>
    <t>COD. 1708 - IR s/ serv. Prestados</t>
  </si>
  <si>
    <t>COD. 5869 - CPMF (judicial)</t>
  </si>
  <si>
    <t>COD.8045 - IRRF</t>
  </si>
  <si>
    <t>ISS S/ Serviços tomados</t>
  </si>
  <si>
    <t>INSS autônomo</t>
  </si>
  <si>
    <t>INSS retido</t>
  </si>
  <si>
    <t>IR s/ distr. Rendimentos</t>
  </si>
  <si>
    <t>COD. 2689 - IRPJ</t>
  </si>
  <si>
    <t>IRPJ COD. 2362</t>
  </si>
  <si>
    <t>IRPJ Renda Variavel COD-3317</t>
  </si>
  <si>
    <t>Contribuição Social</t>
  </si>
  <si>
    <t>COFINS</t>
  </si>
  <si>
    <t>PIS</t>
  </si>
  <si>
    <t>Obrigação com ações em companhias fechadas a integralizar</t>
  </si>
  <si>
    <t>AÇÕES DE CIAS FECHADAS A INTEGRALIZAR</t>
  </si>
  <si>
    <t>A pagar de bolsa</t>
  </si>
  <si>
    <t>A pagar pendencia bolsa</t>
  </si>
  <si>
    <t>A pagar BM&amp;F</t>
  </si>
  <si>
    <t>Banco BTG Pactual S.A.</t>
  </si>
  <si>
    <t>Outras obrigações por negociação e intermediação</t>
  </si>
  <si>
    <t>Ações e Cias Fechadas</t>
  </si>
  <si>
    <t>Provisões e contas a pagar</t>
  </si>
  <si>
    <t>Taxa de Administração Efetiva</t>
  </si>
  <si>
    <t>Taxa de Gestão</t>
  </si>
  <si>
    <t>Taxa de Consultoria</t>
  </si>
  <si>
    <t>Taxa de Controladoria</t>
  </si>
  <si>
    <t>Taxa de Performance</t>
  </si>
  <si>
    <t>Aluguel antecipado</t>
  </si>
  <si>
    <t>Adiantamento de CDU</t>
  </si>
  <si>
    <t xml:space="preserve">Auditoria externa                                </t>
  </si>
  <si>
    <t xml:space="preserve">Cetip                                            </t>
  </si>
  <si>
    <t>Anbima - SELIC</t>
  </si>
  <si>
    <t xml:space="preserve">Anbid                                            </t>
  </si>
  <si>
    <t xml:space="preserve">Taxa de fiscalização cvm                         </t>
  </si>
  <si>
    <t xml:space="preserve">Encadernação                                     </t>
  </si>
  <si>
    <t xml:space="preserve">Registro / Cartório                              </t>
  </si>
  <si>
    <t xml:space="preserve">Publicação                                       </t>
  </si>
  <si>
    <t xml:space="preserve">Taxa de custódia - Pactual                       </t>
  </si>
  <si>
    <t xml:space="preserve">Taxa de custódia externa                         </t>
  </si>
  <si>
    <t xml:space="preserve">Consultoria jurídica                             </t>
  </si>
  <si>
    <t xml:space="preserve">Administração do condomínio                      </t>
  </si>
  <si>
    <t xml:space="preserve">Assessoria imobiliária de locação                </t>
  </si>
  <si>
    <t xml:space="preserve">Avaliação de imóvel                              </t>
  </si>
  <si>
    <t xml:space="preserve">Condomínio                                       </t>
  </si>
  <si>
    <t xml:space="preserve">Mão de obra especializada                        </t>
  </si>
  <si>
    <t>TAXA BOVESPA</t>
  </si>
  <si>
    <t>GERENCIAMENTO</t>
  </si>
  <si>
    <t>Representante de cotistas</t>
  </si>
  <si>
    <t>ITBI</t>
  </si>
  <si>
    <t>Taxa de administração do imóvel</t>
  </si>
  <si>
    <t>Água, energia e gás</t>
  </si>
  <si>
    <t>Repasses a conciliar</t>
  </si>
  <si>
    <t>Serviços digitais</t>
  </si>
  <si>
    <t>CPMF</t>
  </si>
  <si>
    <t>Outras</t>
  </si>
  <si>
    <t>Captação de recursos (novas emissões)</t>
  </si>
  <si>
    <t>Captação de Recursos (Novas Emissões)</t>
  </si>
  <si>
    <t>Antecipação de clientes</t>
  </si>
  <si>
    <t>ESTRUTURA TÉCNICA A APROPRIAR (CP)</t>
  </si>
  <si>
    <t>CLIENTES ESTRUTURA TÉCNICA DIFERIDA</t>
  </si>
  <si>
    <t>ESTRUTURA TÉCNICA EXPANSÃO</t>
  </si>
  <si>
    <t>Adiantamento por venda de imóveis</t>
  </si>
  <si>
    <t>ADIANT. POR VENDA DE IMÓVEIS</t>
  </si>
  <si>
    <t>Obrigações por captação de recursos</t>
  </si>
  <si>
    <t>Obrigações por captação no País</t>
  </si>
  <si>
    <t>(-) Custos na Estruturação</t>
  </si>
  <si>
    <t>Obrigações por aquisição de imóveis</t>
  </si>
  <si>
    <t>Contrato</t>
  </si>
  <si>
    <t>Correção Monetária</t>
  </si>
  <si>
    <t>Obrigações por Operações Compromissadas</t>
  </si>
  <si>
    <t>Empréstimo de cota de FII</t>
  </si>
  <si>
    <t>COTAS DE FUNDOS</t>
  </si>
  <si>
    <t>Obrigações por recursos em garantia</t>
  </si>
  <si>
    <t>Depósitos em Garantia</t>
  </si>
  <si>
    <t>Demandas judiciais</t>
  </si>
  <si>
    <t>Passivos Contingentes</t>
  </si>
  <si>
    <t xml:space="preserve">TOTAL DO PASSIVO </t>
  </si>
  <si>
    <t>PATRIMÔNIO LÍQUIDO</t>
  </si>
  <si>
    <t>Cotas de investimento integralizadas</t>
  </si>
  <si>
    <t>Cotas a Disposição</t>
  </si>
  <si>
    <t>Cotas integralizadas</t>
  </si>
  <si>
    <t>(-) Cotas a integralizar</t>
  </si>
  <si>
    <t>Cotas à integralizar (-)</t>
  </si>
  <si>
    <t>(-) Gastos com colocação de cotas</t>
  </si>
  <si>
    <t>Amortização de cotas</t>
  </si>
  <si>
    <t>Reserva de contingência</t>
  </si>
  <si>
    <t>Reserva para contingência</t>
  </si>
  <si>
    <t>Reserva para contingência especial</t>
  </si>
  <si>
    <t>Ajuste a valor justo de propriedades para investimento</t>
  </si>
  <si>
    <t>AJUSTE AO VALOR DE MERCADO - IMOVEIS</t>
  </si>
  <si>
    <t>Reserva de lucros (prejuízos acumulados)</t>
  </si>
  <si>
    <t>Ajustes de Novas Práticas Cont.</t>
  </si>
  <si>
    <t>AMORTIZAÇÃO DO PRINC. (PMT CAPTAÇÃO)</t>
  </si>
  <si>
    <t>RENDAS/LOCAÇÃO DE IMOVEIS</t>
  </si>
  <si>
    <t>CUSTOS DE CAPTAÇÃO (CCI - IMÓVEL A PAGAR)</t>
  </si>
  <si>
    <t>LINEARIZAÇÃO DE ALUGUÉIS</t>
  </si>
  <si>
    <t>COMISSÃO S/ ALUGUÉIS</t>
  </si>
  <si>
    <t>COTAS DE FII`s</t>
  </si>
  <si>
    <t>AJUSTE AO VALOR DE MERCADO - CRI`s</t>
  </si>
  <si>
    <t>OBRIGAÇÃO POR CAPTAÇÃO NO PAIS</t>
  </si>
  <si>
    <t>LUCROS OU PREJUÍZOS ACUMULADOS</t>
  </si>
  <si>
    <t>AMORTIZAÇÃO DE COTAS</t>
  </si>
  <si>
    <t>(-) CISÃO</t>
  </si>
  <si>
    <t>LUCROS OU PREJUÍZOS DE EXERC. ANTERIORES</t>
  </si>
  <si>
    <t>LUCROS OU PREJUÍZOS DO EXERCÍCIO</t>
  </si>
  <si>
    <t>RESULTADOS DISTR. EXERC. ANTERIORES</t>
  </si>
  <si>
    <t>RESULTADOS DISTR. DO EXERCÍCIO</t>
  </si>
  <si>
    <t>PREJUÍZOS DE DISTR. EXER. ANTERIORES</t>
  </si>
  <si>
    <t>PREJUÍZOS DE DISTR. DO EXERCÍCIO</t>
  </si>
  <si>
    <t>VALORES A RECEBER</t>
  </si>
  <si>
    <t>RECEITA DE ALUGUÉIS (EXCEDENTE)</t>
  </si>
  <si>
    <t>(-) CRED. EM LIQ DUVIDOSA (RECEBIVÉIS)</t>
  </si>
  <si>
    <t>AJUSTE DE DISTRIBUIÇÃO CRI</t>
  </si>
  <si>
    <t>MTM - COTAS DE FII</t>
  </si>
  <si>
    <t>ATUALIZAÇÃO DE LCI</t>
  </si>
  <si>
    <t>AJUSTE DE EQUIV. PATRIMONIAL</t>
  </si>
  <si>
    <t>IMPAIRMENT</t>
  </si>
  <si>
    <t>LUCRO NA VENDA DE IMOVEIS</t>
  </si>
  <si>
    <t>CORREÇÃO/ATUALIZAÇÃO MONETÁRIA</t>
  </si>
  <si>
    <t>DESPESAS OPERACIONAIS</t>
  </si>
  <si>
    <t>ATUALIZAÇÃO DE RENDA FIXA</t>
  </si>
  <si>
    <t>LINEARIZAÇÃO - ALUGUEL</t>
  </si>
  <si>
    <t>DESPESA DE DEPRECIAÇÃO</t>
  </si>
  <si>
    <t>MTM - CRI'S</t>
  </si>
  <si>
    <t>AJUSTE CRI - PROVISÃO P/ PERDAS</t>
  </si>
  <si>
    <t>BENFEITORIAS</t>
  </si>
  <si>
    <t>PREJUÍZO NA VENDA AÇOES CIAS FECHADAS</t>
  </si>
  <si>
    <t>CONTINGENCIA</t>
  </si>
  <si>
    <t>DIVIDENDOS A RECEBER</t>
  </si>
  <si>
    <t>RECEITA COM RENDIMENTOS DE COTAS DE FII</t>
  </si>
  <si>
    <t>AJUSTE AO VALOR PRESENTE (LINEARIZAÇÃO)</t>
  </si>
  <si>
    <t>DESPESAS OPERACIONAIS - AUDITORIA</t>
  </si>
  <si>
    <t>DESPESAS OPERACIONAIS - LAUDO DE AVALIAÇÃO</t>
  </si>
  <si>
    <t>DESPESAS OPERACIONAIS - COMISSÃO</t>
  </si>
  <si>
    <t>DESPESAS OPERACIONAIS - SEGUROS</t>
  </si>
  <si>
    <t>DESPESAS OPERACIONAIS - CONSULTORIA</t>
  </si>
  <si>
    <t>DESPESAS OPERACIONAIS - TAXA ADM</t>
  </si>
  <si>
    <t>DESPESAS OPERACIONAIS - TAXA DE PERFORMANCE</t>
  </si>
  <si>
    <t>DESPESAS OPERACIONAIS - CONSULTORIA JURÍDICA</t>
  </si>
  <si>
    <t>DESPESAS OPERACIONAIS - CARTÓRIO</t>
  </si>
  <si>
    <t>DESPESAS OPERACIONAIS - TRIBUTOS MUN, EST, FED</t>
  </si>
  <si>
    <t>AJUSTE OBRIGAÇÕES POR OPERAÇÕES COMPROMISSADAS</t>
  </si>
  <si>
    <t>RENDAS/LOCAÇÃO DE IMOVEIS  - BIM, SEMESTRAL, ANUAL</t>
  </si>
  <si>
    <t>MTM FIDC</t>
  </si>
  <si>
    <t>Taxa Anbima</t>
  </si>
  <si>
    <t>MTM AÇÕES DE COMPANHIAS FECHADAS</t>
  </si>
  <si>
    <t>RECEITA C/ EXCEDENTE DE ALUGUÉIS</t>
  </si>
  <si>
    <t>AMORTIZAÇÃO DO PRINCIPAL (PMT DE IMÓVEL)</t>
  </si>
  <si>
    <t>RETENÇÃO DE REND. P/ FUTURA IMOBILIZAÇÃO</t>
  </si>
  <si>
    <t>CUSTOS DE AQUISIÇÃO</t>
  </si>
  <si>
    <t>REINVESTIMENTOS - IMOVEL</t>
  </si>
  <si>
    <t>REINVESTIMENTOS - APLICAÇÕES FINANCEIRAS</t>
  </si>
  <si>
    <t>CORREÇÃO/ATUALIZAÇAO  MONETÁRIA</t>
  </si>
  <si>
    <t>OUTRAS RECEITAS</t>
  </si>
  <si>
    <t>MULTAS E JUROS RECEBIDOS</t>
  </si>
  <si>
    <t>RETENÇÃO P/ PAGTO TAXA FISCALIZAÇÃO</t>
  </si>
  <si>
    <t>AMORTIZAÇÃO DO PRINCIPAL DE EMPRÉSTIMO</t>
  </si>
  <si>
    <t>RECEITA FINANCEIRA</t>
  </si>
  <si>
    <t>IR S/ CDB (DEPÓSITO JUDICIAL)</t>
  </si>
  <si>
    <t>IMOBILIZAÇÕES EM CURSO</t>
  </si>
  <si>
    <t>RETENÇÃO DE REND. P/ FUTURA DESPESAS</t>
  </si>
  <si>
    <t>RETENCAO IR S/ GANHO DE CAPITAL</t>
  </si>
  <si>
    <t>GARANTIA DE RENTABILIDADE</t>
  </si>
  <si>
    <t>CUSTOS NA ESTRUTURAÇÃO (CCI)</t>
  </si>
  <si>
    <t>ALLOWANCE</t>
  </si>
  <si>
    <t>DEPOSITO JUDICIAL</t>
  </si>
  <si>
    <t>AJUSTE DE DISTRIBUIÇÃO DE DEBENTURES</t>
  </si>
  <si>
    <t>Cota</t>
  </si>
  <si>
    <t>TOTAL DO PATRIMÔNIO LÍQUIDO</t>
  </si>
  <si>
    <t>TOTAL DO PASSIVO E PATRIMÔNIO LÍQUIDO</t>
  </si>
  <si>
    <t>Demonstração dos resultados do período em 30 de Novembro de 2021</t>
  </si>
  <si>
    <t>Total mês anterior</t>
  </si>
  <si>
    <t>Movimento do mês</t>
  </si>
  <si>
    <t>Total acumulado</t>
  </si>
  <si>
    <t>Propriedades para Investimento</t>
  </si>
  <si>
    <t>Receita com aluguel</t>
  </si>
  <si>
    <t>Receita com aluguel mínimo</t>
  </si>
  <si>
    <t>Receita com aluguel complementar</t>
  </si>
  <si>
    <t>Receita com aluguel percentual</t>
  </si>
  <si>
    <t>Receita com aluguéis a faturar (linearização)</t>
  </si>
  <si>
    <t>Receita com estrutura técnica</t>
  </si>
  <si>
    <t>Receita com taxa de adesão</t>
  </si>
  <si>
    <t>Receita com renegociação de aluguel</t>
  </si>
  <si>
    <t>Receita com renegociação de estrutura técnica</t>
  </si>
  <si>
    <t>Receita com renegociação de taxa de adesão</t>
  </si>
  <si>
    <t>Receita com painel</t>
  </si>
  <si>
    <t>Receita com quiosque</t>
  </si>
  <si>
    <t>Receita com res sperata</t>
  </si>
  <si>
    <t>Receita com taxa de transferência</t>
  </si>
  <si>
    <t>Receita com mall</t>
  </si>
  <si>
    <t>Receita com merchandising</t>
  </si>
  <si>
    <t>Receita com box</t>
  </si>
  <si>
    <t>Receita com estacionamento</t>
  </si>
  <si>
    <t xml:space="preserve"> Custos de estacionamento</t>
  </si>
  <si>
    <t>Receita com multa rescisória</t>
  </si>
  <si>
    <t>Outras receitas</t>
  </si>
  <si>
    <t>Ajuste de carteira positivo</t>
  </si>
  <si>
    <t>Receita com recuperação de rendas</t>
  </si>
  <si>
    <t>Receita com estrutura técnica - linearização</t>
  </si>
  <si>
    <t>(-) Abono com estrutura técnica</t>
  </si>
  <si>
    <t>Receita com aluguéis (excedente)</t>
  </si>
  <si>
    <t>Receita com espaço fixo</t>
  </si>
  <si>
    <t>Receita com publicidade</t>
  </si>
  <si>
    <t>Receita com espaço temporário</t>
  </si>
  <si>
    <t>Receita com espaço temporário solution</t>
  </si>
  <si>
    <t>Receita com abono inauguração</t>
  </si>
  <si>
    <t>Receita com abono reforma</t>
  </si>
  <si>
    <t>Desconto concedido</t>
  </si>
  <si>
    <t>Receita com estrutura técnica anulação de faturamento</t>
  </si>
  <si>
    <t>Receita com estrutura técnica diferida - anulação de faturamento</t>
  </si>
  <si>
    <t>Desconto concedido estacionamento</t>
  </si>
  <si>
    <t>Allowance com aluguéis</t>
  </si>
  <si>
    <t>(-) Abono diversos</t>
  </si>
  <si>
    <t>Descontos s/Aluguel Mínimo Loja</t>
  </si>
  <si>
    <t>Descontos s/Aluguel Mínimo Quiosque</t>
  </si>
  <si>
    <t>Receita de Mídia Inaugural</t>
  </si>
  <si>
    <t>RECEITA DE ALUGUEL COMPLEMENTAR QUIOSQUE</t>
  </si>
  <si>
    <t xml:space="preserve">Receita com juros e multas sobre aluguel                         </t>
  </si>
  <si>
    <t xml:space="preserve">Receita de aluguel com administradora </t>
  </si>
  <si>
    <t>Receita de multas e juros sobre propriedades para investimento</t>
  </si>
  <si>
    <t>CANCELAMENTO - ALUGUEL MINIMO</t>
  </si>
  <si>
    <t>CANCELAMENTO - ALUGUEL COMPLEMENTAR</t>
  </si>
  <si>
    <t>CANCELAMENTO - MULTAS CONTRATUAIS</t>
  </si>
  <si>
    <t>CANCELAMENTO - MERCHANDISING</t>
  </si>
  <si>
    <t>Descontos concedidos</t>
  </si>
  <si>
    <t>Descontos contratuais</t>
  </si>
  <si>
    <t>(-) Provisão para crédito em liquidação duvidosa - aluguéis</t>
  </si>
  <si>
    <t>PERDAS COM CRÉDITOS INCOBRÁVEIS</t>
  </si>
  <si>
    <t>(-) Provisão para crédito em liquidação duvidosa - estrutura</t>
  </si>
  <si>
    <t>(-) Provisão para crédito em liquidação duvidosa - valores a receber</t>
  </si>
  <si>
    <t>Despesas com perdas em aluguéis a receber</t>
  </si>
  <si>
    <t>Despesas com perdas em estrutura técnica a receber</t>
  </si>
  <si>
    <t>Despesas com perdas em taxa de adesão a receber</t>
  </si>
  <si>
    <t>Receitas de vendas de propriedade para investimento</t>
  </si>
  <si>
    <t>Receitas de vendas de imóveis em estoque</t>
  </si>
  <si>
    <t>(-) Custo de propriedades para investimentos vendidas</t>
  </si>
  <si>
    <t>(-) Custo dos imóveis vendidos</t>
  </si>
  <si>
    <t>Prejuízo com transações de venda de imóvel</t>
  </si>
  <si>
    <t>Despesas com manutenção e conservação</t>
  </si>
  <si>
    <t>Despesas do empreendimento</t>
  </si>
  <si>
    <t xml:space="preserve">Outras despesas operacionais </t>
  </si>
  <si>
    <t>Reversão de MTM (imóveis vendidos)</t>
  </si>
  <si>
    <t>Receita de garantia de rentabilidade</t>
  </si>
  <si>
    <t>Despesas de condomínio</t>
  </si>
  <si>
    <t xml:space="preserve">Despesas com administração de condomínio                      </t>
  </si>
  <si>
    <t xml:space="preserve">Despesas de comissão                                       </t>
  </si>
  <si>
    <t>Despesas de gerenciamento</t>
  </si>
  <si>
    <t>Consultoria Jurídica (OPEX)</t>
  </si>
  <si>
    <t>Despesas com tributos municipais, estaduais e federais</t>
  </si>
  <si>
    <t>Despesas de juros com captação de recursos</t>
  </si>
  <si>
    <t>Despesas de atualização monetária com captação de recursos</t>
  </si>
  <si>
    <t>Despesas de juros com obrigação por aquisição de imóvel</t>
  </si>
  <si>
    <t>Despesas de atualização monetária com obrigação por aquisição de imóvel</t>
  </si>
  <si>
    <t>Prejuízo com transações de recompra de CCI</t>
  </si>
  <si>
    <t>Despesas com vacância do condomínio</t>
  </si>
  <si>
    <t>Despesas com empreendimento (Shopping Floripa)</t>
  </si>
  <si>
    <t>Despesas com empreendimento (Ancar IC)</t>
  </si>
  <si>
    <t>Despesas com taxa de administração do imóvel</t>
  </si>
  <si>
    <t>Despesas com taxa de administração síndica</t>
  </si>
  <si>
    <t>Despesas de condomínio de loja subsidiada</t>
  </si>
  <si>
    <t>Despesas de fundo de promoção de loja subsidiada</t>
  </si>
  <si>
    <t>Despesas de condomínio de loja vaga</t>
  </si>
  <si>
    <t>Despesas de fundo de promoção de loja vaga</t>
  </si>
  <si>
    <t>AUDITORIA INTERNA - CONDOMINIO</t>
  </si>
  <si>
    <t xml:space="preserve">Recompra de Ponto - Estrutura Técnica </t>
  </si>
  <si>
    <t>Despesas com água, energia e gás</t>
  </si>
  <si>
    <t>Impostos sobre receitas de propriedades para investimento (Pis e Cofins)</t>
  </si>
  <si>
    <t>Reversão de ajuste a valor justo propriedades para investimentos vendidas</t>
  </si>
  <si>
    <t>Custo de propriedades para investimentos vendidas</t>
  </si>
  <si>
    <t>Resultado líquido de propriedades para investimento</t>
  </si>
  <si>
    <t>Ativos financeiros de natureza imobiliária</t>
  </si>
  <si>
    <t>Rendas de Direito Emprestimos de Cotas de Fundos</t>
  </si>
  <si>
    <t>Receitas com certificados de recebíveis imobiliários</t>
  </si>
  <si>
    <t>Redimentos juros sobre capital próprio</t>
  </si>
  <si>
    <t>Receitas com letras de créditos imobiliários</t>
  </si>
  <si>
    <t>Receitas com letras hipotecarias</t>
  </si>
  <si>
    <t>Receitas com dividendos</t>
  </si>
  <si>
    <t>Rendimentos com cotas de fundos imobiliários</t>
  </si>
  <si>
    <t>Rendimentos com cotas de fundos imobiliários (negociados em bolsa)</t>
  </si>
  <si>
    <t>Rendimentos com cotas de fundos imobiliários (equivalência patrimonial)</t>
  </si>
  <si>
    <t>Lucro em transações com certificado de recebíveis imobiliários</t>
  </si>
  <si>
    <t>Lucro em transações com debêntures</t>
  </si>
  <si>
    <t>Lucro em transações com cotas de fundos de investimento imobiliário</t>
  </si>
  <si>
    <t>Receita com alienação de ações de companhia fechada</t>
  </si>
  <si>
    <t>Lucro em transações com ações de companhias abertas</t>
  </si>
  <si>
    <t>CRI - Despesas de operações compromissadas</t>
  </si>
  <si>
    <t>Despesas de empréstimos - cota de fundo</t>
  </si>
  <si>
    <t>Desvalorização de certificados de recebíveis imobiliários</t>
  </si>
  <si>
    <t xml:space="preserve">Desvalorização de debêntures </t>
  </si>
  <si>
    <t>Desvalorização de cotas de fundos de fundos imobiliários</t>
  </si>
  <si>
    <t>Prejuízo em transações com certificado de recebíveis imobiliários</t>
  </si>
  <si>
    <t>Prejuízo em transações com cotas de fundos imobiliários</t>
  </si>
  <si>
    <t>Baixa do custo de ações de companhia fechadas alienadas</t>
  </si>
  <si>
    <t>Prejuízo em transações com ações de companhias abertas</t>
  </si>
  <si>
    <t xml:space="preserve">Despesas com IRPJ s/ renda variável </t>
  </si>
  <si>
    <t>Ajuste ao valor justo com certificado de recebíveis imobiliários</t>
  </si>
  <si>
    <t>Ajuste ao valor justo com cotas de fundos imobiliários (negociados em bolsa)</t>
  </si>
  <si>
    <t>Ajuste ao valor justo com cotas de fundos imobiliários (equivalência patrimonial)</t>
  </si>
  <si>
    <t>Ajuste ao valor justo com ações de companhias fechadas</t>
  </si>
  <si>
    <t>Equivalência patrimonial</t>
  </si>
  <si>
    <t xml:space="preserve">Ajuste ao valor justo com cotas de fundos de direitos creditórios </t>
  </si>
  <si>
    <t>Ajuste ao valor justo de letras financeira do tesouro</t>
  </si>
  <si>
    <t>Ajuste ao valor justo de letras do tesouro nacional</t>
  </si>
  <si>
    <t>Ajuste ao valor justo de certificado de depósitos bancários</t>
  </si>
  <si>
    <t>Ajuste ao valor justo de certificado de recebíveis imobiliários</t>
  </si>
  <si>
    <t>Ajuste ao valor justo valores a receber (cri)</t>
  </si>
  <si>
    <t>Ajuste ao valor justo de cotas de fundos imobiliários (negociados em bolsa)</t>
  </si>
  <si>
    <t>Ajuste ao valor justo de cotas de fundos imobiliários (equivalência patrimonial)</t>
  </si>
  <si>
    <t>Ajuste ao valor justo de ações de companhias fechadas vendidas</t>
  </si>
  <si>
    <t>Ajuste ao valor justo de ações de companhias fechadas</t>
  </si>
  <si>
    <t>Ajuste ao valor justo de ações de companhias abertas</t>
  </si>
  <si>
    <t>Resultado líquido de ativos financeiros de natureza imobiliária</t>
  </si>
  <si>
    <t>Outros ativos financeiros</t>
  </si>
  <si>
    <t>Receitas com cotas de fundo referenciado</t>
  </si>
  <si>
    <t>Receitas com cotas de fundo de renda fixa</t>
  </si>
  <si>
    <t>Despesas com cotas de fundo de renda fixa</t>
  </si>
  <si>
    <t>Rendimento recebido de FIDC</t>
  </si>
  <si>
    <t>Desvalorização FIDC</t>
  </si>
  <si>
    <t>Receitas com compromissadas/debêntures</t>
  </si>
  <si>
    <t>Receitas com LFT</t>
  </si>
  <si>
    <t>Receitas com LTN</t>
  </si>
  <si>
    <t>Receitas com NTN</t>
  </si>
  <si>
    <t>Despesas com IR sobre resgates cotas de fundos de renda fixa</t>
  </si>
  <si>
    <t>Despesas com impairment IR sobre resgates cotas de fundos de renda fixa</t>
  </si>
  <si>
    <t>Receitas com certificado de depósitos bancários</t>
  </si>
  <si>
    <t>Rendimento de Aplicação financeira (repasse condomínio)</t>
  </si>
  <si>
    <t>Rendimento de Renda Fixa - Repasse</t>
  </si>
  <si>
    <t>Receitas com letras financeiras do tesouro</t>
  </si>
  <si>
    <t>Ajuste a mercado de letras financeiras do tesouro</t>
  </si>
  <si>
    <t>Receitas com letras do tesouro nacional</t>
  </si>
  <si>
    <t>Receitas com notas do tesouro nacional</t>
  </si>
  <si>
    <t>CERTIFICADO DIREITOS CREITORIOS AGRONEGO</t>
  </si>
  <si>
    <t>Receitas com compromissadas - CRI</t>
  </si>
  <si>
    <t>Lucro em transações com letras financeiras do tesouro</t>
  </si>
  <si>
    <t>Lucro em transações com letras do tesouro nacional</t>
  </si>
  <si>
    <t>Lucro em transações com certificado de depósito bancário</t>
  </si>
  <si>
    <t>Desvalorização de letras financeira do tesouro</t>
  </si>
  <si>
    <t>Desvalorização de letras do tesouro nacional</t>
  </si>
  <si>
    <t>Desvalorização de certificado de depósitos bancários</t>
  </si>
  <si>
    <t>Prejuízo em transações com letras financeira do tesouro</t>
  </si>
  <si>
    <t>Prejuízo em transações com letras do tesouro nacional</t>
  </si>
  <si>
    <t>Prejuízo em transações com certificados de depósitos bancários</t>
  </si>
  <si>
    <t>Receitas com derivativos (DI)</t>
  </si>
  <si>
    <t>Despesas com derivativos (DI)</t>
  </si>
  <si>
    <t>Corretagem BM&amp;F</t>
  </si>
  <si>
    <t>DI - Day Trade</t>
  </si>
  <si>
    <t>Receitas (despesas) operacionais</t>
  </si>
  <si>
    <t>Reversão de provisões</t>
  </si>
  <si>
    <t>Reversão de despesas operacionais</t>
  </si>
  <si>
    <t>Receitas com arredondamento de distribuição</t>
  </si>
  <si>
    <t>Despesas com arredondamento de distribuição</t>
  </si>
  <si>
    <t>Reembolso de despesas</t>
  </si>
  <si>
    <t>Variações monetária ativas</t>
  </si>
  <si>
    <t>Receita de multas e juros e atualização monetária</t>
  </si>
  <si>
    <t xml:space="preserve">Outras receitas operacionais                                          </t>
  </si>
  <si>
    <t>Despesas com alugueis (estacionamento)</t>
  </si>
  <si>
    <t xml:space="preserve">Despesas com malotes                                          </t>
  </si>
  <si>
    <t xml:space="preserve">Despesas com postais                                          </t>
  </si>
  <si>
    <t>Despesas com propaganda e publicidade</t>
  </si>
  <si>
    <t xml:space="preserve">Despesas com telegráficos                                     </t>
  </si>
  <si>
    <t xml:space="preserve">Despesas com telecomunicações                                 </t>
  </si>
  <si>
    <t>Despesas com cópias e encadernações</t>
  </si>
  <si>
    <t>Despesas com INSS</t>
  </si>
  <si>
    <t xml:space="preserve">Despesas com publicação                                       </t>
  </si>
  <si>
    <t>Despesas com seguros</t>
  </si>
  <si>
    <t xml:space="preserve">Despesas com custódia (interna)                          </t>
  </si>
  <si>
    <t xml:space="preserve">Despesas com custódia                         </t>
  </si>
  <si>
    <t>Despesas com taxa de permanência (BM&amp;F)</t>
  </si>
  <si>
    <t xml:space="preserve">Despesas com taxas e emolumentos </t>
  </si>
  <si>
    <t>Despesas com taxa Anbima</t>
  </si>
  <si>
    <t xml:space="preserve">Despesas com taxa Selic                         </t>
  </si>
  <si>
    <t xml:space="preserve">Despesas com taxa Cetip                         </t>
  </si>
  <si>
    <t xml:space="preserve">Despesas com taxa Bovespa                              </t>
  </si>
  <si>
    <t xml:space="preserve">Despesas bancárias                               </t>
  </si>
  <si>
    <t xml:space="preserve">Despesas com taxa de custódia (CBLC)                        </t>
  </si>
  <si>
    <t>Despesas com taxa de manutenção de custodia (CBLC)</t>
  </si>
  <si>
    <t xml:space="preserve"> Ajustes corretagem bolsa</t>
  </si>
  <si>
    <t>Despesas com Serasa</t>
  </si>
  <si>
    <t>Despesas com atualização de recursos terceiros</t>
  </si>
  <si>
    <t>Despesas com taxa de escrituração</t>
  </si>
  <si>
    <t>Despesas com taxa Selic</t>
  </si>
  <si>
    <t>Despesas com agente fiduciário</t>
  </si>
  <si>
    <t>Despesas com serviços gráficos</t>
  </si>
  <si>
    <t>Despesas com filmes, revelações e serviços fotográficos</t>
  </si>
  <si>
    <t>Despesas com viagem no pais</t>
  </si>
  <si>
    <t>Despesas com representantes de cotistas</t>
  </si>
  <si>
    <t xml:space="preserve">Despesas com assessoria técnica                               </t>
  </si>
  <si>
    <t xml:space="preserve">Despesas com auditoria externa                                </t>
  </si>
  <si>
    <t xml:space="preserve">Despesas com consultoria financeira                           </t>
  </si>
  <si>
    <t>Despesas com consultoria jurídica</t>
  </si>
  <si>
    <t xml:space="preserve">Despesas com serviços de tradução                             </t>
  </si>
  <si>
    <t xml:space="preserve">Despesas com serviços de avaliação                            </t>
  </si>
  <si>
    <t xml:space="preserve">Despesas com análise de crédito                               </t>
  </si>
  <si>
    <t xml:space="preserve">Despesas com consultoria                                      </t>
  </si>
  <si>
    <t>Despesas com auditoria interna</t>
  </si>
  <si>
    <t xml:space="preserve">Despesas com mão de obra especializada                        </t>
  </si>
  <si>
    <t xml:space="preserve">Despesas com assessoria imobiliária de locação                </t>
  </si>
  <si>
    <t>Despesas com gestão imobiliária</t>
  </si>
  <si>
    <t>Despesas com condução e táxi</t>
  </si>
  <si>
    <t>Despesas com fretes e carretos</t>
  </si>
  <si>
    <t>Despesas com IR s/ aluguéis</t>
  </si>
  <si>
    <t xml:space="preserve">Despesas com taxa de administração do fundo     </t>
  </si>
  <si>
    <t xml:space="preserve">Despesas com taxa de gestão                       </t>
  </si>
  <si>
    <t xml:space="preserve">Despesas com consultoria                          </t>
  </si>
  <si>
    <t xml:space="preserve">Despesas com taxa de performance         </t>
  </si>
  <si>
    <t xml:space="preserve">Despesas com assinatura de jornais e revistas                 </t>
  </si>
  <si>
    <t xml:space="preserve">Despesas de cartório e emolumentos judiciais        </t>
  </si>
  <si>
    <t xml:space="preserve">Despesas com encadernação                                     </t>
  </si>
  <si>
    <t>Despesas com taxa de fiscalização da CVM</t>
  </si>
  <si>
    <t>Despesas com provisão de (CPMF)</t>
  </si>
  <si>
    <t xml:space="preserve">Despesas com taxa de registro da CVM        </t>
  </si>
  <si>
    <t>Despesas com material de escritório</t>
  </si>
  <si>
    <t>Despesas com correção monetária, juros e multas</t>
  </si>
  <si>
    <t>Despesas com provisão passivos contingentes (tributos)</t>
  </si>
  <si>
    <t>Despesas com provisão passivos contingentes</t>
  </si>
  <si>
    <t>Reversão com receitas de aplicações financeiras</t>
  </si>
  <si>
    <t xml:space="preserve">Reversão de provisão                             </t>
  </si>
  <si>
    <t xml:space="preserve">Outras despesas operacionais                       </t>
  </si>
  <si>
    <t>Resultado antes do imposto de renda e contribuição social</t>
  </si>
  <si>
    <t>Imposto de renda</t>
  </si>
  <si>
    <t>Contribuição social</t>
  </si>
  <si>
    <t>Lucro (prejuízo) líquido do período</t>
  </si>
  <si>
    <t>Quantidade de cotas</t>
  </si>
  <si>
    <t>Lucro (prejuízo) líquido por cota</t>
  </si>
  <si>
    <t>Ajuste para distribuição do resultado (patrimônio líquido)</t>
  </si>
  <si>
    <t>Inadimplência com rendas</t>
  </si>
  <si>
    <t xml:space="preserve">(-) Provisão para crédito em liquidação duvidosa </t>
  </si>
  <si>
    <t>Ajuste de distribuição com certificados de recebíveis imobiliários</t>
  </si>
  <si>
    <t>Ajuste ao valor justo com cotas de fundos imobiliários</t>
  </si>
  <si>
    <t>Ajuste ao valor justo com (imóveis)</t>
  </si>
  <si>
    <t>Ajuste ao valor justo com cotas de fundos de direitos creditórios</t>
  </si>
  <si>
    <t>Lucro (prejuízo) com transações de venda de imóvel</t>
  </si>
  <si>
    <t>Despesas de juros e atualização monetária com captação de recursos</t>
  </si>
  <si>
    <t>Despesas operacionais</t>
  </si>
  <si>
    <t>Despesas operacionais - auditoria</t>
  </si>
  <si>
    <t>Despesas operacionais - laudo de avaliação</t>
  </si>
  <si>
    <t>Despesas operacionais - comissão</t>
  </si>
  <si>
    <t>Despesas operacionais - seguros</t>
  </si>
  <si>
    <t>Despesas operacionais - consultoria</t>
  </si>
  <si>
    <t>Despesas operacionais - taxa adm</t>
  </si>
  <si>
    <t>Despesas operacionais - taxa performance</t>
  </si>
  <si>
    <t>Despesas operacionais - consultoria jurídica</t>
  </si>
  <si>
    <t>Despesas operacionais - cartório</t>
  </si>
  <si>
    <t>Despesas operacionais - tributos municipais, estaduais, federais</t>
  </si>
  <si>
    <t xml:space="preserve">Rendas bimestrais, semestrais e anuais </t>
  </si>
  <si>
    <t>Receita com rendas a faturar (linearização)</t>
  </si>
  <si>
    <t>Despesa com comissões (linearização)</t>
  </si>
  <si>
    <t>Despesas de depreciação</t>
  </si>
  <si>
    <t>Ajuste de CRI (Provisão para perdas)</t>
  </si>
  <si>
    <t>Benfeitorias</t>
  </si>
  <si>
    <t>Lucro (prejuízo) em transações com ações de companhias fechadas</t>
  </si>
  <si>
    <t>Receitas com rendimentos de cotas de fundos imobiliários</t>
  </si>
  <si>
    <t>Auste ao valor justo com ações de companhias fechadas</t>
  </si>
  <si>
    <t>Ajustes Obrigações por Operações Compromissadas</t>
  </si>
  <si>
    <t>Ajuste de distribuição com debêntures</t>
  </si>
  <si>
    <t>Ajuste de novas prática contábeis</t>
  </si>
  <si>
    <t>Ajuste para distribuição do resultado (disponibilidade futura de caixa)</t>
  </si>
  <si>
    <t>Amortização do principal com captação de recursos</t>
  </si>
  <si>
    <t>Reinvestimentos com propriedade para investimento</t>
  </si>
  <si>
    <t>Amortização do principal com obrigações por aquisição de imóvel</t>
  </si>
  <si>
    <t>Retenção de rendimentos para futura imobilização</t>
  </si>
  <si>
    <t>Custos de aquisição com propriedade para investimento</t>
  </si>
  <si>
    <t>Retenção de rendimentos</t>
  </si>
  <si>
    <t>Reinvestimentos com aplicações financeiras</t>
  </si>
  <si>
    <t>Despesas operacionais (pagas)</t>
  </si>
  <si>
    <t>Despesas com correção e atualização monetária</t>
  </si>
  <si>
    <t>Outras receitas operacionais</t>
  </si>
  <si>
    <t>Multas e juros recebidos</t>
  </si>
  <si>
    <t>Retenção da taxa de fiscalização da (CVM)</t>
  </si>
  <si>
    <t>IR (depósito judicial)</t>
  </si>
  <si>
    <t>Receitas financeiras</t>
  </si>
  <si>
    <t>Despesas com IR sobre resgates de certificados com depósitos bancário (demandas judiciais)</t>
  </si>
  <si>
    <t>Retenção com imobilização em curso</t>
  </si>
  <si>
    <t>Retenção de rendimentos para futura despesas</t>
  </si>
  <si>
    <t>Retenção de IR sobre ganho de capital</t>
  </si>
  <si>
    <t>Garantia de rentabilidade</t>
  </si>
  <si>
    <t>Custos na estruturação (CCI)</t>
  </si>
  <si>
    <t>Depósito Judicial</t>
  </si>
  <si>
    <t>Lucro (prejuízo) ajustado do período</t>
  </si>
  <si>
    <t>Lucro (prejuízo) ajustado do período por cota - R$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</si>
  <si>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</si>
  <si>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</si>
  <si>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</si>
  <si>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</si>
  <si>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</si>
  <si>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</si>
  <si>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</si>
  <si>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</si>
  <si>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</si>
  <si>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</si>
  <si>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</si>
  <si>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</si>
  <si>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Corretagem - Bolsa</t>
  </si>
  <si>
    <t>DRE Gerencial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</si>
</sst>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#,##0.00000000"/>
    <numFmt numFmtId="166" formatCode="_(* #,##0.0000_);_(* \(#,##0.0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43" fontId="2" fillId="0" borderId="3" xfId="3" applyFont="1" applyFill="1" applyBorder="1"/>
    <xf numFmtId="43" fontId="2" fillId="0" borderId="0" xfId="3" applyFont="1" applyFill="1" applyBorder="1"/>
    <xf numFmtId="43" fontId="2" fillId="0" borderId="0" xfId="3" applyFont="1" applyFill="1"/>
    <xf numFmtId="43" fontId="14" fillId="0" borderId="0" xfId="3" applyFont="1" applyFill="1" applyBorder="1"/>
    <xf numFmtId="164" fontId="2" fillId="0" borderId="4" xfId="3" applyNumberFormat="1" applyFont="1" applyFill="1" applyBorder="1"/>
    <xf numFmtId="164" fontId="14" fillId="0" borderId="0" xfId="3" applyNumberFormat="1" applyFont="1" applyFill="1"/>
    <xf numFmtId="164" fontId="2" fillId="0" borderId="5" xfId="3" applyNumberFormat="1" applyFont="1" applyFill="1" applyBorder="1"/>
    <xf numFmtId="43" fontId="18" fillId="0" borderId="0" xfId="1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/>
    </xf>
    <xf numFmtId="164" fontId="2" fillId="0" borderId="0" xfId="0" applyNumberFormat="1" applyFont="1" applyFill="1"/>
    <xf numFmtId="164" fontId="4" fillId="0" borderId="0" xfId="2" applyNumberFormat="1" applyFont="1" applyFill="1" applyAlignment="1">
      <alignment horizontal="left"/>
    </xf>
    <xf numFmtId="164" fontId="5" fillId="0" borderId="0" xfId="2" applyNumberFormat="1" applyFont="1" applyFill="1"/>
    <xf numFmtId="164" fontId="6" fillId="0" borderId="0" xfId="2" applyNumberFormat="1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64" fontId="3" fillId="0" borderId="0" xfId="2" applyNumberFormat="1" applyFill="1" applyAlignment="1">
      <alignment horizontal="center"/>
    </xf>
    <xf numFmtId="43" fontId="3" fillId="0" borderId="0" xfId="2" applyNumberFormat="1" applyFill="1" applyAlignment="1">
      <alignment horizontal="center"/>
    </xf>
    <xf numFmtId="164" fontId="5" fillId="0" borderId="0" xfId="2" applyNumberFormat="1" applyFont="1" applyFill="1" applyAlignment="1">
      <alignment horizontal="left"/>
    </xf>
    <xf numFmtId="164" fontId="3" fillId="0" borderId="1" xfId="2" applyNumberFormat="1" applyFill="1" applyBorder="1"/>
    <xf numFmtId="43" fontId="3" fillId="0" borderId="1" xfId="3" applyFont="1" applyFill="1" applyBorder="1"/>
    <xf numFmtId="164" fontId="5" fillId="0" borderId="2" xfId="2" applyNumberFormat="1" applyFont="1" applyFill="1" applyBorder="1"/>
    <xf numFmtId="164" fontId="3" fillId="0" borderId="2" xfId="2" applyNumberFormat="1" applyFill="1" applyBorder="1"/>
    <xf numFmtId="43" fontId="3" fillId="0" borderId="2" xfId="3" applyFont="1" applyFill="1" applyBorder="1"/>
    <xf numFmtId="164" fontId="3" fillId="0" borderId="0" xfId="2" applyNumberFormat="1" applyFill="1"/>
    <xf numFmtId="43" fontId="3" fillId="0" borderId="0" xfId="3" applyFont="1" applyFill="1"/>
    <xf numFmtId="164" fontId="5" fillId="0" borderId="0" xfId="2" applyNumberFormat="1" applyFont="1" applyFill="1" applyAlignment="1">
      <alignment horizontal="left"/>
    </xf>
    <xf numFmtId="164" fontId="3" fillId="0" borderId="0" xfId="4" applyNumberFormat="1" applyFill="1" applyAlignment="1">
      <alignment horizontal="left" indent="1"/>
    </xf>
    <xf numFmtId="164" fontId="3" fillId="0" borderId="0" xfId="4" applyNumberFormat="1" applyFill="1" applyAlignment="1">
      <alignment horizontal="left" indent="3"/>
    </xf>
    <xf numFmtId="164" fontId="3" fillId="0" borderId="0" xfId="4" applyNumberFormat="1" applyFill="1" applyAlignment="1">
      <alignment horizontal="left" indent="2"/>
    </xf>
    <xf numFmtId="164" fontId="3" fillId="0" borderId="0" xfId="4" applyNumberFormat="1" applyFill="1" applyAlignment="1">
      <alignment horizontal="left" indent="4"/>
    </xf>
    <xf numFmtId="164" fontId="3" fillId="0" borderId="0" xfId="6" applyNumberFormat="1" applyFill="1" applyAlignment="1">
      <alignment horizontal="left" indent="1"/>
    </xf>
    <xf numFmtId="164" fontId="2" fillId="0" borderId="0" xfId="0" applyNumberFormat="1" applyFont="1" applyFill="1" applyAlignment="1">
      <alignment horizontal="left" vertical="top" wrapText="1"/>
    </xf>
    <xf numFmtId="164" fontId="5" fillId="0" borderId="0" xfId="2" applyNumberFormat="1" applyFont="1" applyFill="1" applyAlignment="1">
      <alignment horizontal="left" indent="1"/>
    </xf>
    <xf numFmtId="164" fontId="3" fillId="0" borderId="0" xfId="2" applyNumberFormat="1" applyFill="1" applyAlignment="1">
      <alignment horizontal="left" indent="2"/>
    </xf>
    <xf numFmtId="164" fontId="3" fillId="0" borderId="0" xfId="2" applyNumberFormat="1" applyFill="1" applyAlignment="1">
      <alignment horizontal="left" indent="3"/>
    </xf>
    <xf numFmtId="43" fontId="8" fillId="0" borderId="4" xfId="3" applyFont="1" applyFill="1" applyBorder="1"/>
    <xf numFmtId="164" fontId="2" fillId="0" borderId="1" xfId="0" applyNumberFormat="1" applyFont="1" applyFill="1" applyBorder="1"/>
    <xf numFmtId="43" fontId="2" fillId="0" borderId="1" xfId="3" applyFont="1" applyFill="1" applyBorder="1"/>
    <xf numFmtId="164" fontId="5" fillId="0" borderId="5" xfId="2" applyNumberFormat="1" applyFont="1" applyFill="1" applyBorder="1"/>
    <xf numFmtId="164" fontId="2" fillId="0" borderId="5" xfId="0" applyNumberFormat="1" applyFont="1" applyFill="1" applyBorder="1"/>
    <xf numFmtId="43" fontId="2" fillId="0" borderId="5" xfId="3" applyFont="1" applyFill="1" applyBorder="1"/>
    <xf numFmtId="164" fontId="3" fillId="0" borderId="0" xfId="2" applyNumberFormat="1" applyFill="1" applyAlignment="1">
      <alignment horizontal="left" indent="1"/>
    </xf>
    <xf numFmtId="164" fontId="3" fillId="0" borderId="0" xfId="6" applyNumberFormat="1" applyFill="1" applyAlignment="1">
      <alignment horizontal="left" indent="2"/>
    </xf>
    <xf numFmtId="164" fontId="5" fillId="0" borderId="0" xfId="4" applyNumberFormat="1" applyFont="1" applyFill="1"/>
    <xf numFmtId="43" fontId="2" fillId="0" borderId="0" xfId="0" applyNumberFormat="1" applyFont="1" applyFill="1"/>
    <xf numFmtId="43" fontId="2" fillId="0" borderId="6" xfId="3" applyFont="1" applyFill="1" applyBorder="1"/>
    <xf numFmtId="164" fontId="2" fillId="0" borderId="0" xfId="0" applyNumberFormat="1" applyFont="1" applyFill="1" applyAlignment="1">
      <alignment horizontal="center"/>
    </xf>
    <xf numFmtId="165" fontId="2" fillId="0" borderId="7" xfId="0" applyNumberFormat="1" applyFont="1" applyFill="1" applyBorder="1"/>
    <xf numFmtId="43" fontId="2" fillId="0" borderId="7" xfId="3" applyFont="1" applyFill="1" applyBorder="1"/>
    <xf numFmtId="164" fontId="9" fillId="0" borderId="0" xfId="6" applyNumberFormat="1" applyFont="1" applyFill="1"/>
    <xf numFmtId="164" fontId="4" fillId="0" borderId="0" xfId="6" applyNumberFormat="1" applyFont="1" applyFill="1" applyAlignment="1">
      <alignment horizontal="left"/>
    </xf>
    <xf numFmtId="164" fontId="3" fillId="0" borderId="0" xfId="6" applyNumberFormat="1" applyFill="1"/>
    <xf numFmtId="164" fontId="10" fillId="0" borderId="0" xfId="6" applyNumberFormat="1" applyFont="1" applyFill="1" applyAlignment="1">
      <alignment horizontal="left"/>
    </xf>
    <xf numFmtId="164" fontId="10" fillId="0" borderId="0" xfId="6" applyNumberFormat="1" applyFont="1" applyFill="1"/>
    <xf numFmtId="164" fontId="6" fillId="0" borderId="0" xfId="6" applyNumberFormat="1" applyFont="1" applyFill="1" applyAlignment="1">
      <alignment horizontal="left"/>
    </xf>
    <xf numFmtId="164" fontId="7" fillId="0" borderId="0" xfId="6" applyNumberFormat="1" applyFont="1" applyFill="1" applyAlignment="1">
      <alignment horizontal="left"/>
    </xf>
    <xf numFmtId="164" fontId="12" fillId="0" borderId="0" xfId="6" applyNumberFormat="1" applyFont="1" applyFill="1"/>
    <xf numFmtId="164" fontId="11" fillId="0" borderId="0" xfId="6" applyNumberFormat="1" applyFont="1" applyFill="1" applyAlignment="1">
      <alignment horizontal="center"/>
    </xf>
    <xf numFmtId="164" fontId="11" fillId="0" borderId="0" xfId="6" applyNumberFormat="1" applyFont="1" applyFill="1"/>
    <xf numFmtId="164" fontId="5" fillId="0" borderId="0" xfId="6" applyNumberFormat="1" applyFont="1" applyFill="1" applyAlignment="1">
      <alignment horizontal="left"/>
    </xf>
    <xf numFmtId="164" fontId="13" fillId="0" borderId="0" xfId="6" applyNumberFormat="1" applyFont="1" applyFill="1"/>
    <xf numFmtId="164" fontId="3" fillId="0" borderId="1" xfId="6" applyNumberFormat="1" applyFill="1" applyBorder="1" applyAlignment="1">
      <alignment horizontal="left"/>
    </xf>
    <xf numFmtId="43" fontId="2" fillId="0" borderId="0" xfId="6" applyNumberFormat="1" applyFont="1" applyFill="1"/>
    <xf numFmtId="43" fontId="14" fillId="0" borderId="0" xfId="6" applyNumberFormat="1" applyFont="1" applyFill="1"/>
    <xf numFmtId="43" fontId="8" fillId="0" borderId="5" xfId="6" applyNumberFormat="1" applyFont="1" applyFill="1" applyBorder="1" applyAlignment="1">
      <alignment horizontal="center" wrapText="1"/>
    </xf>
    <xf numFmtId="43" fontId="15" fillId="0" borderId="0" xfId="6" applyNumberFormat="1" applyFont="1" applyFill="1"/>
    <xf numFmtId="164" fontId="5" fillId="0" borderId="0" xfId="6" applyNumberFormat="1" applyFont="1" applyFill="1"/>
    <xf numFmtId="164" fontId="6" fillId="0" borderId="0" xfId="6" applyNumberFormat="1" applyFont="1" applyFill="1"/>
    <xf numFmtId="164" fontId="14" fillId="0" borderId="0" xfId="0" applyNumberFormat="1" applyFont="1" applyFill="1"/>
    <xf numFmtId="43" fontId="8" fillId="0" borderId="3" xfId="3" applyFont="1" applyFill="1" applyBorder="1"/>
    <xf numFmtId="43" fontId="15" fillId="0" borderId="0" xfId="3" applyFont="1" applyFill="1" applyBorder="1"/>
    <xf numFmtId="164" fontId="5" fillId="0" borderId="0" xfId="6" applyNumberFormat="1" applyFont="1" applyFill="1" applyAlignment="1">
      <alignment horizontal="left"/>
    </xf>
    <xf numFmtId="43" fontId="2" fillId="0" borderId="6" xfId="6" applyNumberFormat="1" applyFont="1" applyFill="1" applyBorder="1"/>
    <xf numFmtId="43" fontId="8" fillId="0" borderId="3" xfId="6" applyNumberFormat="1" applyFont="1" applyFill="1" applyBorder="1"/>
    <xf numFmtId="43" fontId="8" fillId="0" borderId="0" xfId="6" applyNumberFormat="1" applyFont="1" applyFill="1"/>
    <xf numFmtId="43" fontId="2" fillId="0" borderId="4" xfId="3" applyFont="1" applyFill="1" applyBorder="1"/>
    <xf numFmtId="166" fontId="2" fillId="0" borderId="4" xfId="3" applyNumberFormat="1" applyFont="1" applyFill="1" applyBorder="1"/>
    <xf numFmtId="43" fontId="10" fillId="0" borderId="0" xfId="3" applyFont="1" applyFill="1" applyBorder="1"/>
    <xf numFmtId="164" fontId="11" fillId="0" borderId="0" xfId="6" applyNumberFormat="1" applyFont="1" applyFill="1" applyAlignment="1">
      <alignment wrapText="1"/>
    </xf>
    <xf numFmtId="164" fontId="5" fillId="0" borderId="8" xfId="6" applyNumberFormat="1" applyFont="1" applyFill="1" applyBorder="1"/>
    <xf numFmtId="43" fontId="2" fillId="0" borderId="8" xfId="3" applyFont="1" applyFill="1" applyBorder="1"/>
    <xf numFmtId="164" fontId="11" fillId="0" borderId="0" xfId="7" applyNumberFormat="1" applyFont="1" applyFill="1" applyBorder="1"/>
    <xf numFmtId="164" fontId="3" fillId="0" borderId="6" xfId="6" applyNumberFormat="1" applyFill="1" applyBorder="1"/>
    <xf numFmtId="164" fontId="5" fillId="0" borderId="4" xfId="6" applyNumberFormat="1" applyFont="1" applyFill="1" applyBorder="1"/>
    <xf numFmtId="164" fontId="16" fillId="0" borderId="0" xfId="6" applyNumberFormat="1" applyFont="1" applyFill="1"/>
    <xf numFmtId="43" fontId="3" fillId="0" borderId="0" xfId="6" applyNumberFormat="1" applyFill="1"/>
    <xf numFmtId="43" fontId="18" fillId="0" borderId="0" xfId="2" applyNumberFormat="1" applyFont="1" applyFill="1"/>
    <xf numFmtId="43" fontId="19" fillId="0" borderId="0" xfId="1" applyFont="1" applyFill="1"/>
    <xf numFmtId="43" fontId="19" fillId="0" borderId="0" xfId="0" applyNumberFormat="1" applyFont="1" applyFill="1"/>
    <xf numFmtId="43" fontId="18" fillId="0" borderId="0" xfId="2" applyNumberFormat="1" applyFont="1" applyFill="1" applyAlignment="1">
      <alignment horizontal="center"/>
    </xf>
    <xf numFmtId="43" fontId="17" fillId="0" borderId="1" xfId="2" applyNumberFormat="1" applyFont="1" applyFill="1" applyBorder="1" applyAlignment="1">
      <alignment horizontal="center"/>
    </xf>
    <xf numFmtId="43" fontId="17" fillId="0" borderId="0" xfId="2" applyNumberFormat="1" applyFont="1" applyFill="1" applyAlignment="1">
      <alignment horizontal="center"/>
    </xf>
    <xf numFmtId="43" fontId="17" fillId="0" borderId="0" xfId="2" applyNumberFormat="1" applyFont="1" applyFill="1"/>
    <xf numFmtId="43" fontId="18" fillId="0" borderId="0" xfId="0" applyNumberFormat="1" applyFont="1" applyFill="1" applyAlignment="1">
      <alignment horizontal="center"/>
    </xf>
    <xf numFmtId="43" fontId="17" fillId="0" borderId="0" xfId="0" applyNumberFormat="1" applyFont="1" applyFill="1" applyAlignment="1">
      <alignment horizontal="center"/>
    </xf>
    <xf numFmtId="166" fontId="19" fillId="0" borderId="0" xfId="0" applyNumberFormat="1" applyFont="1" applyFill="1"/>
    <xf numFmtId="43" fontId="2" fillId="0" borderId="0" xfId="8" applyNumberFormat="1" applyFont="1" applyFill="1"/>
    <xf numFmtId="43" fontId="2" fillId="0" borderId="0" xfId="0" applyNumberFormat="1" applyFont="1" applyFill="1" applyAlignment="1">
      <alignment horizontal="left"/>
    </xf>
    <xf numFmtId="43" fontId="20" fillId="0" borderId="0" xfId="0" applyNumberFormat="1" applyFont="1" applyFill="1"/>
    <xf numFmtId="43" fontId="21" fillId="0" borderId="0" xfId="0" applyNumberFormat="1" applyFont="1" applyFill="1"/>
  </cellXfs>
  <cellStyles count="9">
    <cellStyle name="Comma" xfId="1" builtinId="3"/>
    <cellStyle name="Comma 10" xfId="7" xr:uid="{838A6037-2739-49E2-8B7F-5FE8E9EC04BD}"/>
    <cellStyle name="Comma 10 2" xfId="3" xr:uid="{2155AD59-7BD5-4B6A-BE7C-E8AE4BA78C3C}"/>
    <cellStyle name="Normal" xfId="0" builtinId="0"/>
    <cellStyle name="Normal 111" xfId="2" xr:uid="{B841FFDE-ABBA-43D4-B59E-88C51E36E2F1}"/>
    <cellStyle name="Normal 111 2" xfId="6" xr:uid="{F280776C-01B8-4D87-ADA4-B0A9F42EB8F2}"/>
    <cellStyle name="Normal 111 2 2" xfId="8" xr:uid="{1096DF3F-E917-4280-8048-C49F7A94F2DA}"/>
    <cellStyle name="Normal 2 3" xfId="4" xr:uid="{3C547C02-1836-455F-B1EB-547F481B43A4}"/>
    <cellStyle name="Normal 309" xfId="5" xr:uid="{78B16CB3-5C04-4FB0-A782-86FCE8AF1D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OS%20ESTRUTURADOS/FIIs/Fundos/Planilhas/Diversos/Modelo%20de%20Fechamento%20Padra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UNDOS%20ESTRUTURADOS\FIIs\Fundos\Planilhas\Diversos\Modelo%20de%20Fechamento%20Padra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UNDOS%20ESTRUTURADOS\FIIs\FII%20Brisa%20(Eduardo%20Souza%20Ramos)\Contabilidade\2015\12.Dezembro\Fechamento%20Brisa%20Dezembro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Balanço"/>
      <sheetName val="Resultado"/>
      <sheetName val="Comparativo"/>
      <sheetName val=" Mutações do PL"/>
      <sheetName val="Rentabilidade"/>
      <sheetName val="Encargos"/>
      <sheetName val="Fluxo de CX"/>
      <sheetName val="Patrimônio"/>
      <sheetName val="Caixa"/>
    </sheetNames>
    <sheetDataSet>
      <sheetData sheetId="0">
        <row r="5">
          <cell r="B5" t="str">
            <v>1311515001</v>
          </cell>
        </row>
      </sheetData>
      <sheetData sheetId="1"/>
      <sheetData sheetId="2">
        <row r="10">
          <cell r="B10" t="str">
            <v>Propriedades para Investimento</v>
          </cell>
        </row>
      </sheetData>
      <sheetData sheetId="3"/>
      <sheetData sheetId="4">
        <row r="2">
          <cell r="B2" t="str">
            <v>Fundo de Investimento Imobiliário - FII Brisa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33B7F-AA4C-4138-9B94-53057C4BD534}">
  <sheetPr>
    <pageSetUpPr fitToPage="1"/>
  </sheetPr>
  <dimension ref="B2:I437"/>
  <sheetViews>
    <sheetView showGridLines="0" view="pageBreakPreview" topLeftCell="A308" zoomScaleNormal="85" zoomScaleSheetLayoutView="100" workbookViewId="0">
      <selection sqref="A1:XFD1048576"/>
    </sheetView>
  </sheetViews>
  <sheetFormatPr defaultColWidth="9.140625" defaultRowHeight="14.25" customHeight="1" x14ac:dyDescent="0.2"/>
  <cols>
    <col min="1" max="1" width="2.85546875" style="10" customWidth="1"/>
    <col min="2" max="2" width="22.140625" style="10" customWidth="1"/>
    <col min="3" max="4" width="9.140625" style="10"/>
    <col min="5" max="5" width="51" style="10" customWidth="1"/>
    <col min="6" max="6" width="15.140625" style="3" bestFit="1" customWidth="1"/>
    <col min="7" max="8" width="3.28515625" style="10" customWidth="1"/>
    <col min="9" max="9" width="12.5703125" style="10" bestFit="1" customWidth="1"/>
    <col min="10" max="16384" width="9.140625" style="10"/>
  </cols>
  <sheetData>
    <row r="2" spans="2:8" ht="14.25" customHeight="1" x14ac:dyDescent="0.25">
      <c r="B2" s="11" t="s">
        <v>0</v>
      </c>
      <c r="C2" s="11"/>
      <c r="D2" s="11"/>
      <c r="E2" s="11"/>
      <c r="F2" s="11"/>
      <c r="G2" s="12"/>
      <c r="H2" s="12"/>
    </row>
    <row r="3" spans="2:8" ht="14.25" customHeight="1" x14ac:dyDescent="0.25">
      <c r="B3" s="13" t="s">
        <v>1</v>
      </c>
      <c r="C3" s="13"/>
      <c r="D3" s="13"/>
      <c r="E3" s="13"/>
      <c r="F3" s="13"/>
    </row>
    <row r="4" spans="2:8" ht="14.25" customHeight="1" x14ac:dyDescent="0.25">
      <c r="B4" s="14" t="s">
        <v>2</v>
      </c>
      <c r="C4" s="14"/>
      <c r="D4" s="14"/>
      <c r="E4" s="14"/>
      <c r="F4" s="14"/>
    </row>
    <row r="5" spans="2:8" ht="14.25" customHeight="1" x14ac:dyDescent="0.2">
      <c r="B5" s="15"/>
      <c r="C5" s="15"/>
      <c r="D5" s="15"/>
      <c r="E5" s="15"/>
      <c r="F5" s="16"/>
    </row>
    <row r="6" spans="2:8" ht="14.25" customHeight="1" x14ac:dyDescent="0.2">
      <c r="B6" s="17" t="s">
        <v>3</v>
      </c>
      <c r="C6" s="17"/>
      <c r="D6" s="17"/>
      <c r="E6" s="17"/>
      <c r="F6" s="17"/>
    </row>
    <row r="7" spans="2:8" ht="14.25" customHeight="1" thickBot="1" x14ac:dyDescent="0.25">
      <c r="B7" s="18" t="s">
        <v>4</v>
      </c>
      <c r="C7" s="18"/>
      <c r="D7" s="18"/>
      <c r="E7" s="18"/>
      <c r="F7" s="19"/>
    </row>
    <row r="8" spans="2:8" ht="14.25" customHeight="1" x14ac:dyDescent="0.2">
      <c r="B8" s="20" t="s">
        <v>5</v>
      </c>
      <c r="C8" s="21"/>
      <c r="D8" s="21"/>
      <c r="E8" s="21"/>
      <c r="F8" s="22"/>
    </row>
    <row r="9" spans="2:8" ht="14.25" customHeight="1" x14ac:dyDescent="0.2">
      <c r="B9" s="12"/>
      <c r="C9" s="23"/>
      <c r="D9" s="23"/>
      <c r="E9" s="23"/>
      <c r="F9" s="24"/>
    </row>
    <row r="10" spans="2:8" ht="14.25" customHeight="1" x14ac:dyDescent="0.2">
      <c r="B10" s="25" t="s">
        <v>6</v>
      </c>
      <c r="C10" s="23"/>
      <c r="D10" s="23"/>
      <c r="E10" s="23"/>
      <c r="F10" s="24"/>
    </row>
    <row r="11" spans="2:8" ht="14.25" customHeight="1" x14ac:dyDescent="0.2">
      <c r="B11" s="26" t="s">
        <v>7</v>
      </c>
      <c r="F11" s="3">
        <f>SUM(F12:F22)</f>
        <v>178.9</v>
      </c>
    </row>
    <row r="12" spans="2:8" ht="14.25" hidden="1" customHeight="1" x14ac:dyDescent="0.2">
      <c r="B12" s="27" t="s">
        <v>8</v>
      </c>
      <c r="F12" s="3">
        <v>0</v>
      </c>
    </row>
    <row r="13" spans="2:8" ht="14.25" hidden="1" customHeight="1" x14ac:dyDescent="0.2">
      <c r="B13" s="27" t="s">
        <v>9</v>
      </c>
      <c r="F13" s="3">
        <v>178.9</v>
      </c>
    </row>
    <row r="14" spans="2:8" ht="14.25" hidden="1" customHeight="1" x14ac:dyDescent="0.2">
      <c r="B14" s="27" t="s">
        <v>10</v>
      </c>
      <c r="F14" s="3">
        <v>0</v>
      </c>
    </row>
    <row r="15" spans="2:8" ht="14.25" hidden="1" customHeight="1" x14ac:dyDescent="0.2">
      <c r="B15" s="27" t="s">
        <v>11</v>
      </c>
      <c r="F15" s="3">
        <v>0</v>
      </c>
    </row>
    <row r="16" spans="2:8" ht="14.25" hidden="1" customHeight="1" x14ac:dyDescent="0.2">
      <c r="B16" s="27" t="s">
        <v>12</v>
      </c>
      <c r="F16" s="3">
        <v>0</v>
      </c>
    </row>
    <row r="17" spans="2:6" ht="14.25" hidden="1" customHeight="1" x14ac:dyDescent="0.2">
      <c r="B17" s="27" t="s">
        <v>13</v>
      </c>
      <c r="F17" s="3">
        <v>0</v>
      </c>
    </row>
    <row r="18" spans="2:6" ht="14.25" hidden="1" customHeight="1" x14ac:dyDescent="0.2">
      <c r="B18" s="27" t="s">
        <v>14</v>
      </c>
      <c r="F18" s="3">
        <v>0</v>
      </c>
    </row>
    <row r="19" spans="2:6" ht="14.25" hidden="1" customHeight="1" x14ac:dyDescent="0.2">
      <c r="B19" s="27" t="s">
        <v>15</v>
      </c>
      <c r="F19" s="3">
        <v>0</v>
      </c>
    </row>
    <row r="20" spans="2:6" ht="14.25" hidden="1" customHeight="1" x14ac:dyDescent="0.2">
      <c r="B20" s="27" t="s">
        <v>16</v>
      </c>
      <c r="F20" s="3">
        <v>0</v>
      </c>
    </row>
    <row r="21" spans="2:6" ht="14.25" hidden="1" customHeight="1" x14ac:dyDescent="0.2">
      <c r="B21" s="27" t="s">
        <v>17</v>
      </c>
      <c r="F21" s="3">
        <v>0</v>
      </c>
    </row>
    <row r="22" spans="2:6" ht="14.25" hidden="1" customHeight="1" x14ac:dyDescent="0.2">
      <c r="B22" s="27" t="s">
        <v>18</v>
      </c>
      <c r="F22" s="3">
        <v>0</v>
      </c>
    </row>
    <row r="23" spans="2:6" ht="14.25" customHeight="1" x14ac:dyDescent="0.2">
      <c r="B23" s="26" t="s">
        <v>19</v>
      </c>
    </row>
    <row r="24" spans="2:6" ht="14.25" customHeight="1" x14ac:dyDescent="0.2">
      <c r="B24" s="28" t="s">
        <v>20</v>
      </c>
    </row>
    <row r="25" spans="2:6" ht="14.25" hidden="1" customHeight="1" x14ac:dyDescent="0.2">
      <c r="B25" s="28" t="s">
        <v>21</v>
      </c>
    </row>
    <row r="26" spans="2:6" ht="14.25" hidden="1" customHeight="1" x14ac:dyDescent="0.2">
      <c r="B26" s="28"/>
    </row>
    <row r="27" spans="2:6" ht="14.25" hidden="1" customHeight="1" x14ac:dyDescent="0.2">
      <c r="B27" s="27" t="s">
        <v>22</v>
      </c>
      <c r="F27" s="3">
        <f>SUM(F28:F31)</f>
        <v>0</v>
      </c>
    </row>
    <row r="28" spans="2:6" ht="14.25" hidden="1" customHeight="1" x14ac:dyDescent="0.2">
      <c r="B28" s="29" t="s">
        <v>23</v>
      </c>
      <c r="F28" s="3">
        <v>0</v>
      </c>
    </row>
    <row r="29" spans="2:6" ht="14.25" hidden="1" customHeight="1" x14ac:dyDescent="0.2">
      <c r="B29" s="29" t="s">
        <v>24</v>
      </c>
      <c r="F29" s="3">
        <v>0</v>
      </c>
    </row>
    <row r="30" spans="2:6" ht="14.25" hidden="1" customHeight="1" x14ac:dyDescent="0.2">
      <c r="B30" s="29" t="s">
        <v>25</v>
      </c>
      <c r="F30" s="3">
        <v>0</v>
      </c>
    </row>
    <row r="31" spans="2:6" ht="14.25" hidden="1" customHeight="1" x14ac:dyDescent="0.2">
      <c r="B31" s="29" t="s">
        <v>26</v>
      </c>
      <c r="F31" s="3">
        <v>0</v>
      </c>
    </row>
    <row r="32" spans="2:6" ht="14.25" hidden="1" customHeight="1" x14ac:dyDescent="0.2">
      <c r="B32" s="27" t="s">
        <v>21</v>
      </c>
      <c r="F32" s="3">
        <f>SUM(F33:F33)</f>
        <v>0</v>
      </c>
    </row>
    <row r="33" spans="2:6" ht="14.25" hidden="1" customHeight="1" x14ac:dyDescent="0.2">
      <c r="B33" s="29" t="s">
        <v>21</v>
      </c>
      <c r="F33" s="3">
        <v>0</v>
      </c>
    </row>
    <row r="34" spans="2:6" ht="14.25" customHeight="1" x14ac:dyDescent="0.2">
      <c r="B34" s="27" t="s">
        <v>27</v>
      </c>
      <c r="F34" s="3">
        <f>SUM(F35:F37)</f>
        <v>100683957.81</v>
      </c>
    </row>
    <row r="35" spans="2:6" ht="14.25" hidden="1" customHeight="1" x14ac:dyDescent="0.2">
      <c r="B35" s="29" t="s">
        <v>28</v>
      </c>
      <c r="F35" s="3">
        <v>0</v>
      </c>
    </row>
    <row r="36" spans="2:6" ht="14.25" hidden="1" customHeight="1" x14ac:dyDescent="0.2">
      <c r="B36" s="29" t="s">
        <v>29</v>
      </c>
      <c r="F36" s="3">
        <v>100683957.81</v>
      </c>
    </row>
    <row r="37" spans="2:6" ht="14.25" hidden="1" customHeight="1" x14ac:dyDescent="0.2"/>
    <row r="38" spans="2:6" ht="14.25" hidden="1" customHeight="1" x14ac:dyDescent="0.2">
      <c r="B38" s="27" t="s">
        <v>30</v>
      </c>
      <c r="F38" s="3">
        <f>SUM(F39:F40)</f>
        <v>0</v>
      </c>
    </row>
    <row r="39" spans="2:6" ht="14.25" hidden="1" customHeight="1" x14ac:dyDescent="0.2">
      <c r="B39" s="29" t="s">
        <v>21</v>
      </c>
      <c r="F39" s="3">
        <v>0</v>
      </c>
    </row>
    <row r="40" spans="2:6" ht="14.25" hidden="1" customHeight="1" x14ac:dyDescent="0.2">
      <c r="B40" s="29" t="s">
        <v>31</v>
      </c>
      <c r="F40" s="3">
        <v>0</v>
      </c>
    </row>
    <row r="41" spans="2:6" ht="14.25" hidden="1" customHeight="1" x14ac:dyDescent="0.2">
      <c r="B41" s="27" t="s">
        <v>32</v>
      </c>
      <c r="F41" s="3">
        <f>SUM(F42:F45)</f>
        <v>0</v>
      </c>
    </row>
    <row r="42" spans="2:6" ht="14.25" hidden="1" customHeight="1" x14ac:dyDescent="0.2">
      <c r="B42" s="29" t="s">
        <v>33</v>
      </c>
      <c r="F42" s="3">
        <v>0</v>
      </c>
    </row>
    <row r="43" spans="2:6" ht="14.25" hidden="1" customHeight="1" x14ac:dyDescent="0.2">
      <c r="B43" s="29" t="s">
        <v>25</v>
      </c>
      <c r="F43" s="3">
        <v>0</v>
      </c>
    </row>
    <row r="44" spans="2:6" ht="14.25" hidden="1" customHeight="1" x14ac:dyDescent="0.2">
      <c r="B44" s="29" t="s">
        <v>33</v>
      </c>
      <c r="F44" s="3">
        <v>0</v>
      </c>
    </row>
    <row r="45" spans="2:6" ht="14.25" hidden="1" customHeight="1" x14ac:dyDescent="0.2">
      <c r="B45" s="29" t="s">
        <v>34</v>
      </c>
      <c r="F45" s="3">
        <v>0</v>
      </c>
    </row>
    <row r="46" spans="2:6" ht="14.25" hidden="1" customHeight="1" x14ac:dyDescent="0.2">
      <c r="B46" s="27" t="s">
        <v>35</v>
      </c>
      <c r="F46" s="3">
        <f>SUM(F47:F51)</f>
        <v>0</v>
      </c>
    </row>
    <row r="47" spans="2:6" ht="14.25" hidden="1" customHeight="1" x14ac:dyDescent="0.2">
      <c r="B47" s="29" t="s">
        <v>36</v>
      </c>
      <c r="F47" s="3">
        <v>0</v>
      </c>
    </row>
    <row r="48" spans="2:6" ht="14.25" hidden="1" customHeight="1" x14ac:dyDescent="0.2">
      <c r="B48" s="29" t="s">
        <v>25</v>
      </c>
      <c r="F48" s="3">
        <v>0</v>
      </c>
    </row>
    <row r="49" spans="2:6" ht="14.25" hidden="1" customHeight="1" x14ac:dyDescent="0.2">
      <c r="B49" s="29" t="s">
        <v>36</v>
      </c>
      <c r="F49" s="3">
        <v>0</v>
      </c>
    </row>
    <row r="50" spans="2:6" ht="14.25" hidden="1" customHeight="1" x14ac:dyDescent="0.2">
      <c r="B50" s="29" t="s">
        <v>37</v>
      </c>
      <c r="F50" s="3">
        <v>0</v>
      </c>
    </row>
    <row r="51" spans="2:6" ht="14.25" hidden="1" customHeight="1" x14ac:dyDescent="0.2">
      <c r="B51" s="29" t="s">
        <v>38</v>
      </c>
      <c r="F51" s="3">
        <v>0</v>
      </c>
    </row>
    <row r="52" spans="2:6" ht="14.25" hidden="1" customHeight="1" x14ac:dyDescent="0.2">
      <c r="B52" s="27" t="s">
        <v>39</v>
      </c>
      <c r="F52" s="3">
        <f>SUM(F53:F55)</f>
        <v>0</v>
      </c>
    </row>
    <row r="53" spans="2:6" ht="14.25" hidden="1" customHeight="1" x14ac:dyDescent="0.2">
      <c r="B53" s="29" t="s">
        <v>40</v>
      </c>
      <c r="F53" s="3">
        <v>0</v>
      </c>
    </row>
    <row r="54" spans="2:6" ht="14.25" hidden="1" customHeight="1" x14ac:dyDescent="0.2">
      <c r="B54" s="29" t="s">
        <v>25</v>
      </c>
      <c r="F54" s="3">
        <v>0</v>
      </c>
    </row>
    <row r="55" spans="2:6" ht="14.25" hidden="1" customHeight="1" x14ac:dyDescent="0.2">
      <c r="B55" s="29" t="s">
        <v>40</v>
      </c>
      <c r="F55" s="3">
        <v>0</v>
      </c>
    </row>
    <row r="56" spans="2:6" ht="14.25" hidden="1" customHeight="1" x14ac:dyDescent="0.2">
      <c r="B56" s="27" t="s">
        <v>41</v>
      </c>
      <c r="F56" s="3">
        <f>+F57</f>
        <v>0</v>
      </c>
    </row>
    <row r="57" spans="2:6" ht="14.25" hidden="1" customHeight="1" x14ac:dyDescent="0.2">
      <c r="B57" s="29" t="s">
        <v>42</v>
      </c>
      <c r="F57" s="3">
        <v>0</v>
      </c>
    </row>
    <row r="58" spans="2:6" ht="14.25" hidden="1" customHeight="1" x14ac:dyDescent="0.2">
      <c r="B58" s="29"/>
    </row>
    <row r="59" spans="2:6" ht="14.25" customHeight="1" x14ac:dyDescent="0.2">
      <c r="B59" s="28" t="s">
        <v>43</v>
      </c>
    </row>
    <row r="60" spans="2:6" ht="14.25" hidden="1" customHeight="1" x14ac:dyDescent="0.2">
      <c r="B60" s="27" t="s">
        <v>41</v>
      </c>
      <c r="F60" s="3">
        <f>SUM(F61:F66)</f>
        <v>0</v>
      </c>
    </row>
    <row r="61" spans="2:6" ht="14.25" hidden="1" customHeight="1" x14ac:dyDescent="0.2">
      <c r="B61" s="29" t="s">
        <v>44</v>
      </c>
      <c r="F61" s="3">
        <v>0</v>
      </c>
    </row>
    <row r="62" spans="2:6" ht="14.25" hidden="1" customHeight="1" x14ac:dyDescent="0.2">
      <c r="B62" s="29" t="s">
        <v>45</v>
      </c>
      <c r="C62" s="23"/>
      <c r="D62" s="23"/>
      <c r="F62" s="3">
        <v>0</v>
      </c>
    </row>
    <row r="63" spans="2:6" ht="14.25" hidden="1" customHeight="1" x14ac:dyDescent="0.2">
      <c r="B63" s="29" t="s">
        <v>46</v>
      </c>
      <c r="C63" s="23"/>
      <c r="D63" s="23"/>
      <c r="F63" s="3">
        <v>0</v>
      </c>
    </row>
    <row r="64" spans="2:6" ht="14.25" hidden="1" customHeight="1" x14ac:dyDescent="0.2">
      <c r="B64" s="29" t="s">
        <v>47</v>
      </c>
      <c r="C64" s="23"/>
      <c r="D64" s="23"/>
      <c r="F64" s="3">
        <v>0</v>
      </c>
    </row>
    <row r="65" spans="2:6" ht="14.25" hidden="1" customHeight="1" x14ac:dyDescent="0.2">
      <c r="B65" s="29" t="s">
        <v>48</v>
      </c>
      <c r="C65" s="23"/>
      <c r="D65" s="23"/>
      <c r="F65" s="3">
        <v>0</v>
      </c>
    </row>
    <row r="66" spans="2:6" ht="14.25" hidden="1" customHeight="1" x14ac:dyDescent="0.2">
      <c r="B66" s="29" t="s">
        <v>49</v>
      </c>
      <c r="C66" s="23"/>
      <c r="D66" s="23"/>
      <c r="F66" s="3">
        <v>0</v>
      </c>
    </row>
    <row r="67" spans="2:6" ht="14.25" hidden="1" customHeight="1" x14ac:dyDescent="0.2">
      <c r="B67" s="27" t="s">
        <v>50</v>
      </c>
      <c r="C67" s="23"/>
      <c r="D67" s="23"/>
      <c r="F67" s="3">
        <f>SUM(F68:F70)</f>
        <v>0</v>
      </c>
    </row>
    <row r="68" spans="2:6" ht="14.25" hidden="1" customHeight="1" x14ac:dyDescent="0.2">
      <c r="B68" s="29" t="s">
        <v>51</v>
      </c>
      <c r="C68" s="23"/>
      <c r="D68" s="23"/>
      <c r="F68" s="3">
        <v>0</v>
      </c>
    </row>
    <row r="69" spans="2:6" ht="14.25" hidden="1" customHeight="1" x14ac:dyDescent="0.2">
      <c r="B69" s="29" t="s">
        <v>52</v>
      </c>
      <c r="C69" s="23"/>
      <c r="D69" s="23"/>
      <c r="F69" s="3">
        <v>0</v>
      </c>
    </row>
    <row r="70" spans="2:6" ht="14.25" hidden="1" customHeight="1" x14ac:dyDescent="0.2">
      <c r="B70" s="29" t="s">
        <v>53</v>
      </c>
      <c r="C70" s="23"/>
      <c r="D70" s="23"/>
      <c r="F70" s="3">
        <v>0</v>
      </c>
    </row>
    <row r="71" spans="2:6" ht="14.25" hidden="1" customHeight="1" x14ac:dyDescent="0.2">
      <c r="B71" s="27" t="s">
        <v>54</v>
      </c>
      <c r="C71" s="23"/>
      <c r="D71" s="23"/>
      <c r="F71" s="3">
        <f>SUM(F72)</f>
        <v>0</v>
      </c>
    </row>
    <row r="72" spans="2:6" ht="14.25" hidden="1" customHeight="1" x14ac:dyDescent="0.2">
      <c r="B72" s="29" t="s">
        <v>55</v>
      </c>
      <c r="C72" s="23"/>
      <c r="D72" s="23"/>
      <c r="F72" s="3">
        <v>0</v>
      </c>
    </row>
    <row r="73" spans="2:6" ht="14.25" hidden="1" customHeight="1" x14ac:dyDescent="0.2">
      <c r="B73" s="27" t="s">
        <v>56</v>
      </c>
      <c r="C73" s="23"/>
      <c r="D73" s="23"/>
      <c r="F73" s="3">
        <f>SUM(F74:F75)</f>
        <v>0</v>
      </c>
    </row>
    <row r="74" spans="2:6" ht="14.25" hidden="1" customHeight="1" x14ac:dyDescent="0.2">
      <c r="B74" s="29" t="s">
        <v>57</v>
      </c>
      <c r="C74" s="23"/>
      <c r="D74" s="23"/>
      <c r="F74" s="3">
        <v>0</v>
      </c>
    </row>
    <row r="75" spans="2:6" ht="14.25" hidden="1" customHeight="1" x14ac:dyDescent="0.2">
      <c r="B75" s="29" t="s">
        <v>58</v>
      </c>
      <c r="F75" s="3">
        <v>0</v>
      </c>
    </row>
    <row r="76" spans="2:6" ht="14.25" customHeight="1" x14ac:dyDescent="0.2">
      <c r="B76" s="27" t="s">
        <v>59</v>
      </c>
      <c r="C76" s="23"/>
      <c r="D76" s="23"/>
      <c r="F76" s="3">
        <f>SUM(F77:F81)</f>
        <v>98709960</v>
      </c>
    </row>
    <row r="77" spans="2:6" ht="14.25" hidden="1" customHeight="1" x14ac:dyDescent="0.2">
      <c r="B77" s="29" t="s">
        <v>60</v>
      </c>
      <c r="F77" s="3">
        <v>98709960</v>
      </c>
    </row>
    <row r="78" spans="2:6" ht="14.25" hidden="1" customHeight="1" x14ac:dyDescent="0.2">
      <c r="B78" s="29" t="s">
        <v>61</v>
      </c>
      <c r="F78" s="3">
        <v>0</v>
      </c>
    </row>
    <row r="79" spans="2:6" ht="14.25" hidden="1" customHeight="1" x14ac:dyDescent="0.2">
      <c r="B79" s="29" t="s">
        <v>62</v>
      </c>
      <c r="F79" s="3">
        <v>0</v>
      </c>
    </row>
    <row r="80" spans="2:6" ht="14.25" hidden="1" customHeight="1" x14ac:dyDescent="0.2">
      <c r="B80" s="29" t="s">
        <v>45</v>
      </c>
      <c r="F80" s="3">
        <v>0</v>
      </c>
    </row>
    <row r="81" spans="2:6" ht="14.25" hidden="1" customHeight="1" x14ac:dyDescent="0.2">
      <c r="B81" s="29" t="s">
        <v>63</v>
      </c>
      <c r="F81" s="3">
        <v>0</v>
      </c>
    </row>
    <row r="82" spans="2:6" ht="14.25" hidden="1" customHeight="1" x14ac:dyDescent="0.2">
      <c r="B82" s="27" t="s">
        <v>64</v>
      </c>
      <c r="C82" s="23"/>
      <c r="D82" s="23"/>
      <c r="F82" s="3">
        <f>SUM(F83:F84)</f>
        <v>0</v>
      </c>
    </row>
    <row r="83" spans="2:6" ht="14.25" hidden="1" customHeight="1" x14ac:dyDescent="0.2">
      <c r="B83" s="29" t="s">
        <v>64</v>
      </c>
      <c r="C83" s="23"/>
      <c r="D83" s="23"/>
      <c r="F83" s="3">
        <v>0</v>
      </c>
    </row>
    <row r="84" spans="2:6" ht="14.25" hidden="1" customHeight="1" x14ac:dyDescent="0.2">
      <c r="B84" s="29" t="s">
        <v>63</v>
      </c>
      <c r="F84" s="3">
        <v>0</v>
      </c>
    </row>
    <row r="85" spans="2:6" ht="14.25" hidden="1" customHeight="1" x14ac:dyDescent="0.2">
      <c r="B85" s="27" t="s">
        <v>65</v>
      </c>
      <c r="C85" s="23"/>
      <c r="D85" s="23"/>
      <c r="F85" s="3">
        <f>SUM(F86:F89)</f>
        <v>0</v>
      </c>
    </row>
    <row r="86" spans="2:6" ht="14.25" hidden="1" customHeight="1" x14ac:dyDescent="0.2">
      <c r="B86" s="29" t="s">
        <v>65</v>
      </c>
      <c r="C86" s="23"/>
      <c r="D86" s="23"/>
      <c r="F86" s="3">
        <v>0</v>
      </c>
    </row>
    <row r="87" spans="2:6" ht="14.25" hidden="1" customHeight="1" x14ac:dyDescent="0.2">
      <c r="B87" s="29" t="s">
        <v>66</v>
      </c>
      <c r="C87" s="23"/>
      <c r="D87" s="23"/>
      <c r="F87" s="3">
        <v>0</v>
      </c>
    </row>
    <row r="88" spans="2:6" ht="14.25" hidden="1" customHeight="1" x14ac:dyDescent="0.2">
      <c r="B88" s="29" t="s">
        <v>67</v>
      </c>
      <c r="C88" s="23"/>
      <c r="D88" s="23"/>
      <c r="F88" s="3">
        <v>0</v>
      </c>
    </row>
    <row r="89" spans="2:6" ht="14.25" hidden="1" customHeight="1" x14ac:dyDescent="0.2">
      <c r="B89" s="29" t="s">
        <v>68</v>
      </c>
      <c r="C89" s="23"/>
      <c r="D89" s="23"/>
      <c r="F89" s="3">
        <v>0</v>
      </c>
    </row>
    <row r="90" spans="2:6" ht="14.25" hidden="1" customHeight="1" x14ac:dyDescent="0.2">
      <c r="B90" s="26" t="s">
        <v>69</v>
      </c>
      <c r="F90" s="3">
        <f>SUM(F91:F91)</f>
        <v>0</v>
      </c>
    </row>
    <row r="91" spans="2:6" ht="14.25" hidden="1" customHeight="1" x14ac:dyDescent="0.2">
      <c r="B91" s="29" t="s">
        <v>69</v>
      </c>
      <c r="F91" s="3">
        <v>0</v>
      </c>
    </row>
    <row r="92" spans="2:6" ht="14.25" customHeight="1" x14ac:dyDescent="0.2">
      <c r="B92" s="26" t="s">
        <v>70</v>
      </c>
      <c r="C92" s="23"/>
      <c r="D92" s="23"/>
      <c r="F92" s="3">
        <f>SUM(F93:F125)</f>
        <v>4135545.05</v>
      </c>
    </row>
    <row r="93" spans="2:6" ht="14.25" hidden="1" customHeight="1" x14ac:dyDescent="0.2">
      <c r="B93" s="29" t="s">
        <v>71</v>
      </c>
      <c r="F93" s="3">
        <v>4135545.05</v>
      </c>
    </row>
    <row r="94" spans="2:6" ht="14.25" hidden="1" customHeight="1" x14ac:dyDescent="0.2">
      <c r="B94" s="29" t="s">
        <v>72</v>
      </c>
      <c r="F94" s="3">
        <v>0</v>
      </c>
    </row>
    <row r="95" spans="2:6" ht="14.25" hidden="1" customHeight="1" x14ac:dyDescent="0.2">
      <c r="B95" s="29" t="s">
        <v>73</v>
      </c>
      <c r="F95" s="3">
        <v>0</v>
      </c>
    </row>
    <row r="96" spans="2:6" ht="14.25" hidden="1" customHeight="1" x14ac:dyDescent="0.2">
      <c r="B96" s="29" t="s">
        <v>74</v>
      </c>
      <c r="F96" s="3">
        <v>0</v>
      </c>
    </row>
    <row r="97" spans="2:6" ht="14.25" hidden="1" customHeight="1" x14ac:dyDescent="0.2">
      <c r="B97" s="29" t="s">
        <v>75</v>
      </c>
      <c r="F97" s="3">
        <v>0</v>
      </c>
    </row>
    <row r="98" spans="2:6" ht="14.25" hidden="1" customHeight="1" x14ac:dyDescent="0.2">
      <c r="B98" s="29" t="s">
        <v>76</v>
      </c>
      <c r="F98" s="3">
        <v>0</v>
      </c>
    </row>
    <row r="99" spans="2:6" ht="14.25" hidden="1" customHeight="1" x14ac:dyDescent="0.2">
      <c r="B99" s="29" t="s">
        <v>77</v>
      </c>
      <c r="F99" s="3">
        <v>0</v>
      </c>
    </row>
    <row r="100" spans="2:6" ht="14.25" hidden="1" customHeight="1" x14ac:dyDescent="0.2">
      <c r="B100" s="29" t="s">
        <v>78</v>
      </c>
      <c r="F100" s="3">
        <v>0</v>
      </c>
    </row>
    <row r="101" spans="2:6" ht="14.25" hidden="1" customHeight="1" x14ac:dyDescent="0.2">
      <c r="B101" s="29" t="s">
        <v>79</v>
      </c>
      <c r="F101" s="3">
        <v>0</v>
      </c>
    </row>
    <row r="102" spans="2:6" ht="14.25" hidden="1" customHeight="1" x14ac:dyDescent="0.2">
      <c r="B102" s="29" t="s">
        <v>80</v>
      </c>
      <c r="F102" s="3">
        <v>0</v>
      </c>
    </row>
    <row r="103" spans="2:6" ht="14.25" hidden="1" customHeight="1" x14ac:dyDescent="0.2">
      <c r="B103" s="29" t="s">
        <v>81</v>
      </c>
      <c r="F103" s="3">
        <v>0</v>
      </c>
    </row>
    <row r="104" spans="2:6" ht="14.25" hidden="1" customHeight="1" x14ac:dyDescent="0.2">
      <c r="B104" s="29" t="s">
        <v>82</v>
      </c>
      <c r="F104" s="3">
        <v>0</v>
      </c>
    </row>
    <row r="105" spans="2:6" ht="14.25" hidden="1" customHeight="1" x14ac:dyDescent="0.2">
      <c r="B105" s="29" t="s">
        <v>83</v>
      </c>
      <c r="F105" s="3">
        <v>0</v>
      </c>
    </row>
    <row r="106" spans="2:6" ht="14.25" hidden="1" customHeight="1" x14ac:dyDescent="0.2">
      <c r="B106" s="29" t="s">
        <v>84</v>
      </c>
      <c r="F106" s="3">
        <v>0</v>
      </c>
    </row>
    <row r="107" spans="2:6" ht="14.25" hidden="1" customHeight="1" x14ac:dyDescent="0.2">
      <c r="B107" s="29" t="s">
        <v>85</v>
      </c>
      <c r="F107" s="3">
        <v>0</v>
      </c>
    </row>
    <row r="108" spans="2:6" ht="14.25" hidden="1" customHeight="1" x14ac:dyDescent="0.2">
      <c r="B108" s="29" t="s">
        <v>86</v>
      </c>
      <c r="F108" s="3">
        <v>0</v>
      </c>
    </row>
    <row r="109" spans="2:6" ht="14.25" hidden="1" customHeight="1" x14ac:dyDescent="0.2">
      <c r="B109" s="29" t="s">
        <v>87</v>
      </c>
      <c r="F109" s="3">
        <v>0</v>
      </c>
    </row>
    <row r="110" spans="2:6" ht="14.25" hidden="1" customHeight="1" x14ac:dyDescent="0.2">
      <c r="B110" s="29" t="s">
        <v>88</v>
      </c>
      <c r="F110" s="3">
        <v>0</v>
      </c>
    </row>
    <row r="111" spans="2:6" ht="14.25" hidden="1" customHeight="1" x14ac:dyDescent="0.2">
      <c r="B111" s="29" t="s">
        <v>89</v>
      </c>
      <c r="F111" s="3">
        <v>0</v>
      </c>
    </row>
    <row r="112" spans="2:6" ht="14.25" hidden="1" customHeight="1" x14ac:dyDescent="0.2">
      <c r="B112" s="29" t="s">
        <v>90</v>
      </c>
      <c r="F112" s="3">
        <v>0</v>
      </c>
    </row>
    <row r="113" spans="2:6" ht="14.25" hidden="1" customHeight="1" x14ac:dyDescent="0.2">
      <c r="B113" s="29" t="s">
        <v>91</v>
      </c>
      <c r="F113" s="3">
        <v>0</v>
      </c>
    </row>
    <row r="114" spans="2:6" ht="14.25" hidden="1" customHeight="1" x14ac:dyDescent="0.2">
      <c r="B114" s="29" t="s">
        <v>92</v>
      </c>
      <c r="F114" s="3">
        <v>0</v>
      </c>
    </row>
    <row r="115" spans="2:6" ht="14.25" hidden="1" customHeight="1" x14ac:dyDescent="0.2">
      <c r="B115" s="29" t="s">
        <v>93</v>
      </c>
      <c r="F115" s="3">
        <v>0</v>
      </c>
    </row>
    <row r="116" spans="2:6" ht="14.25" hidden="1" customHeight="1" x14ac:dyDescent="0.2">
      <c r="B116" s="29" t="s">
        <v>94</v>
      </c>
      <c r="F116" s="3">
        <v>0</v>
      </c>
    </row>
    <row r="117" spans="2:6" ht="14.25" hidden="1" customHeight="1" x14ac:dyDescent="0.2">
      <c r="B117" s="29" t="s">
        <v>95</v>
      </c>
      <c r="F117" s="3">
        <v>0</v>
      </c>
    </row>
    <row r="118" spans="2:6" ht="14.25" hidden="1" customHeight="1" x14ac:dyDescent="0.2">
      <c r="B118" s="29" t="s">
        <v>96</v>
      </c>
      <c r="F118" s="3">
        <v>0</v>
      </c>
    </row>
    <row r="119" spans="2:6" ht="14.25" hidden="1" customHeight="1" x14ac:dyDescent="0.2">
      <c r="B119" s="29" t="s">
        <v>97</v>
      </c>
      <c r="F119" s="3">
        <v>0</v>
      </c>
    </row>
    <row r="120" spans="2:6" ht="14.25" hidden="1" customHeight="1" x14ac:dyDescent="0.2">
      <c r="B120" s="29" t="s">
        <v>98</v>
      </c>
      <c r="F120" s="3">
        <v>0</v>
      </c>
    </row>
    <row r="121" spans="2:6" ht="14.25" hidden="1" customHeight="1" x14ac:dyDescent="0.2">
      <c r="B121" s="29" t="s">
        <v>99</v>
      </c>
      <c r="F121" s="3">
        <v>0</v>
      </c>
    </row>
    <row r="122" spans="2:6" ht="14.25" hidden="1" customHeight="1" x14ac:dyDescent="0.2">
      <c r="B122" s="29" t="s">
        <v>100</v>
      </c>
      <c r="F122" s="3">
        <v>0</v>
      </c>
    </row>
    <row r="123" spans="2:6" ht="14.25" hidden="1" customHeight="1" x14ac:dyDescent="0.2">
      <c r="B123" s="29" t="s">
        <v>101</v>
      </c>
      <c r="F123" s="3">
        <v>0</v>
      </c>
    </row>
    <row r="124" spans="2:6" ht="14.25" hidden="1" customHeight="1" x14ac:dyDescent="0.2">
      <c r="B124" s="29" t="s">
        <v>102</v>
      </c>
      <c r="F124" s="3">
        <v>0</v>
      </c>
    </row>
    <row r="125" spans="2:6" ht="14.25" hidden="1" customHeight="1" x14ac:dyDescent="0.2">
      <c r="B125" s="29" t="s">
        <v>103</v>
      </c>
      <c r="F125" s="3">
        <v>0</v>
      </c>
    </row>
    <row r="126" spans="2:6" ht="14.25" hidden="1" customHeight="1" x14ac:dyDescent="0.2">
      <c r="B126" s="30" t="s">
        <v>104</v>
      </c>
      <c r="F126" s="3">
        <f>+F127</f>
        <v>0</v>
      </c>
    </row>
    <row r="127" spans="2:6" ht="14.25" hidden="1" customHeight="1" x14ac:dyDescent="0.2">
      <c r="B127" s="30" t="s">
        <v>104</v>
      </c>
      <c r="F127" s="3">
        <v>0</v>
      </c>
    </row>
    <row r="128" spans="2:6" ht="14.25" hidden="1" customHeight="1" x14ac:dyDescent="0.2">
      <c r="B128" s="26" t="s">
        <v>105</v>
      </c>
      <c r="C128" s="23"/>
      <c r="D128" s="23"/>
      <c r="F128" s="3">
        <f>SUM(F129:F131)</f>
        <v>0</v>
      </c>
    </row>
    <row r="129" spans="2:6" ht="14.25" hidden="1" customHeight="1" x14ac:dyDescent="0.2">
      <c r="B129" s="29" t="s">
        <v>106</v>
      </c>
      <c r="F129" s="3">
        <v>0</v>
      </c>
    </row>
    <row r="130" spans="2:6" ht="14.25" hidden="1" customHeight="1" x14ac:dyDescent="0.2">
      <c r="B130" s="29" t="s">
        <v>107</v>
      </c>
      <c r="F130" s="3">
        <v>0</v>
      </c>
    </row>
    <row r="131" spans="2:6" ht="14.25" hidden="1" customHeight="1" x14ac:dyDescent="0.2">
      <c r="B131" s="29" t="s">
        <v>108</v>
      </c>
      <c r="F131" s="3">
        <v>0</v>
      </c>
    </row>
    <row r="132" spans="2:6" ht="14.25" hidden="1" customHeight="1" x14ac:dyDescent="0.2">
      <c r="B132" s="26" t="s">
        <v>109</v>
      </c>
      <c r="F132" s="3">
        <f>SUM(F133)</f>
        <v>0</v>
      </c>
    </row>
    <row r="133" spans="2:6" ht="14.25" hidden="1" customHeight="1" x14ac:dyDescent="0.2">
      <c r="B133" s="29" t="s">
        <v>110</v>
      </c>
      <c r="F133" s="3">
        <v>0</v>
      </c>
    </row>
    <row r="134" spans="2:6" ht="14.25" customHeight="1" x14ac:dyDescent="0.2">
      <c r="B134" s="26" t="s">
        <v>111</v>
      </c>
      <c r="F134" s="3">
        <f>SUM(F135:F143)</f>
        <v>6687565.8499999996</v>
      </c>
    </row>
    <row r="135" spans="2:6" ht="14.25" hidden="1" customHeight="1" x14ac:dyDescent="0.2">
      <c r="B135" s="29" t="s">
        <v>112</v>
      </c>
      <c r="F135" s="3">
        <v>6534894.6799999997</v>
      </c>
    </row>
    <row r="136" spans="2:6" ht="14.25" hidden="1" customHeight="1" x14ac:dyDescent="0.2">
      <c r="B136" s="29" t="s">
        <v>113</v>
      </c>
      <c r="F136" s="3">
        <v>0</v>
      </c>
    </row>
    <row r="137" spans="2:6" ht="14.25" hidden="1" customHeight="1" x14ac:dyDescent="0.2">
      <c r="B137" s="29" t="s">
        <v>114</v>
      </c>
      <c r="F137" s="3">
        <v>0</v>
      </c>
    </row>
    <row r="138" spans="2:6" ht="14.25" hidden="1" customHeight="1" x14ac:dyDescent="0.2">
      <c r="B138" s="29" t="s">
        <v>115</v>
      </c>
      <c r="F138" s="3">
        <v>0</v>
      </c>
    </row>
    <row r="139" spans="2:6" ht="14.25" hidden="1" customHeight="1" x14ac:dyDescent="0.2">
      <c r="B139" s="29" t="s">
        <v>116</v>
      </c>
      <c r="F139" s="3">
        <v>152671.17000000001</v>
      </c>
    </row>
    <row r="140" spans="2:6" ht="14.25" hidden="1" customHeight="1" x14ac:dyDescent="0.2">
      <c r="B140" s="29" t="s">
        <v>117</v>
      </c>
      <c r="F140" s="3">
        <v>0</v>
      </c>
    </row>
    <row r="141" spans="2:6" ht="14.25" hidden="1" customHeight="1" x14ac:dyDescent="0.2">
      <c r="B141" s="29" t="s">
        <v>118</v>
      </c>
      <c r="F141" s="3">
        <v>0</v>
      </c>
    </row>
    <row r="142" spans="2:6" ht="14.25" hidden="1" customHeight="1" x14ac:dyDescent="0.2">
      <c r="B142" s="29" t="s">
        <v>119</v>
      </c>
      <c r="F142" s="3">
        <v>0</v>
      </c>
    </row>
    <row r="143" spans="2:6" ht="14.25" hidden="1" customHeight="1" x14ac:dyDescent="0.2">
      <c r="B143" s="29" t="s">
        <v>120</v>
      </c>
      <c r="F143" s="3">
        <v>0</v>
      </c>
    </row>
    <row r="144" spans="2:6" ht="14.25" customHeight="1" x14ac:dyDescent="0.2">
      <c r="B144" s="26" t="s">
        <v>121</v>
      </c>
      <c r="F144" s="3">
        <f>SUM(F145:F147)</f>
        <v>476359.56</v>
      </c>
    </row>
    <row r="145" spans="2:6" ht="14.25" hidden="1" customHeight="1" x14ac:dyDescent="0.2">
      <c r="B145" s="29" t="s">
        <v>122</v>
      </c>
      <c r="F145" s="3">
        <v>0</v>
      </c>
    </row>
    <row r="146" spans="2:6" ht="14.25" hidden="1" customHeight="1" x14ac:dyDescent="0.2">
      <c r="B146" s="29" t="s">
        <v>123</v>
      </c>
      <c r="F146" s="3">
        <v>476359.56</v>
      </c>
    </row>
    <row r="147" spans="2:6" ht="14.25" hidden="1" customHeight="1" x14ac:dyDescent="0.2">
      <c r="B147" s="29" t="s">
        <v>124</v>
      </c>
      <c r="F147" s="3">
        <v>0</v>
      </c>
    </row>
    <row r="148" spans="2:6" ht="14.25" hidden="1" customHeight="1" x14ac:dyDescent="0.2">
      <c r="B148" s="26" t="s">
        <v>125</v>
      </c>
      <c r="F148" s="3">
        <f>SUM(F149)</f>
        <v>0</v>
      </c>
    </row>
    <row r="149" spans="2:6" ht="14.25" hidden="1" customHeight="1" x14ac:dyDescent="0.2">
      <c r="B149" s="29" t="s">
        <v>126</v>
      </c>
      <c r="F149" s="3">
        <v>0</v>
      </c>
    </row>
    <row r="150" spans="2:6" ht="14.25" hidden="1" customHeight="1" x14ac:dyDescent="0.2">
      <c r="B150" s="26" t="s">
        <v>127</v>
      </c>
      <c r="F150" s="3">
        <f>SUM(F151)</f>
        <v>0</v>
      </c>
    </row>
    <row r="151" spans="2:6" ht="14.25" hidden="1" customHeight="1" x14ac:dyDescent="0.2">
      <c r="B151" s="29" t="s">
        <v>127</v>
      </c>
      <c r="F151" s="3">
        <v>0</v>
      </c>
    </row>
    <row r="152" spans="2:6" ht="14.25" customHeight="1" x14ac:dyDescent="0.2">
      <c r="B152" s="26" t="s">
        <v>128</v>
      </c>
      <c r="C152" s="23"/>
      <c r="D152" s="23"/>
      <c r="F152" s="3">
        <f>SUM(F153:F165)</f>
        <v>94120.28</v>
      </c>
    </row>
    <row r="153" spans="2:6" ht="14.25" hidden="1" customHeight="1" x14ac:dyDescent="0.2">
      <c r="B153" s="29" t="s">
        <v>129</v>
      </c>
      <c r="F153" s="3">
        <v>51333.35</v>
      </c>
    </row>
    <row r="154" spans="2:6" ht="14.25" hidden="1" customHeight="1" x14ac:dyDescent="0.2">
      <c r="B154" s="29" t="s">
        <v>130</v>
      </c>
      <c r="F154" s="3">
        <v>0</v>
      </c>
    </row>
    <row r="155" spans="2:6" ht="14.25" hidden="1" customHeight="1" x14ac:dyDescent="0.2">
      <c r="B155" s="29" t="s">
        <v>131</v>
      </c>
      <c r="F155" s="3">
        <v>4009.85</v>
      </c>
    </row>
    <row r="156" spans="2:6" ht="14.25" hidden="1" customHeight="1" x14ac:dyDescent="0.2">
      <c r="B156" s="29" t="s">
        <v>132</v>
      </c>
      <c r="F156" s="3">
        <v>0</v>
      </c>
    </row>
    <row r="157" spans="2:6" ht="14.25" hidden="1" customHeight="1" x14ac:dyDescent="0.2">
      <c r="B157" s="29" t="s">
        <v>128</v>
      </c>
      <c r="F157" s="3">
        <v>0</v>
      </c>
    </row>
    <row r="158" spans="2:6" ht="14.25" hidden="1" customHeight="1" x14ac:dyDescent="0.2">
      <c r="B158" s="29" t="s">
        <v>133</v>
      </c>
      <c r="F158" s="3">
        <v>860.43</v>
      </c>
    </row>
    <row r="159" spans="2:6" ht="14.25" hidden="1" customHeight="1" x14ac:dyDescent="0.2">
      <c r="B159" s="29" t="s">
        <v>134</v>
      </c>
      <c r="F159" s="3">
        <v>37916.65</v>
      </c>
    </row>
    <row r="160" spans="2:6" ht="14.25" hidden="1" customHeight="1" x14ac:dyDescent="0.2">
      <c r="B160" s="29" t="s">
        <v>135</v>
      </c>
      <c r="F160" s="3">
        <v>0</v>
      </c>
    </row>
    <row r="161" spans="2:6" ht="14.25" hidden="1" customHeight="1" x14ac:dyDescent="0.2">
      <c r="B161" s="29" t="s">
        <v>136</v>
      </c>
      <c r="F161" s="3">
        <v>0</v>
      </c>
    </row>
    <row r="162" spans="2:6" ht="14.25" hidden="1" customHeight="1" x14ac:dyDescent="0.2">
      <c r="B162" s="29" t="s">
        <v>137</v>
      </c>
      <c r="F162" s="3">
        <v>0</v>
      </c>
    </row>
    <row r="163" spans="2:6" ht="14.25" hidden="1" customHeight="1" x14ac:dyDescent="0.2">
      <c r="B163" s="29" t="s">
        <v>138</v>
      </c>
      <c r="F163" s="3">
        <v>0</v>
      </c>
    </row>
    <row r="164" spans="2:6" ht="14.25" hidden="1" customHeight="1" x14ac:dyDescent="0.2">
      <c r="B164" s="29" t="s">
        <v>139</v>
      </c>
      <c r="F164" s="3">
        <v>0</v>
      </c>
    </row>
    <row r="165" spans="2:6" ht="14.25" hidden="1" customHeight="1" x14ac:dyDescent="0.2">
      <c r="B165" s="29" t="s">
        <v>140</v>
      </c>
      <c r="F165" s="3">
        <v>0</v>
      </c>
    </row>
    <row r="166" spans="2:6" ht="14.25" hidden="1" customHeight="1" x14ac:dyDescent="0.2">
      <c r="B166" s="29"/>
    </row>
    <row r="167" spans="2:6" ht="14.25" customHeight="1" x14ac:dyDescent="0.2">
      <c r="B167" s="26" t="s">
        <v>141</v>
      </c>
      <c r="C167" s="23"/>
      <c r="D167" s="23"/>
      <c r="F167" s="3">
        <f>SUM(F168:F174)</f>
        <v>1950.54</v>
      </c>
    </row>
    <row r="168" spans="2:6" ht="14.25" hidden="1" customHeight="1" x14ac:dyDescent="0.2">
      <c r="B168" s="29" t="s">
        <v>142</v>
      </c>
      <c r="F168" s="3">
        <v>1950.54</v>
      </c>
    </row>
    <row r="169" spans="2:6" ht="14.25" hidden="1" customHeight="1" x14ac:dyDescent="0.2">
      <c r="B169" s="29" t="s">
        <v>143</v>
      </c>
      <c r="F169" s="3">
        <v>0</v>
      </c>
    </row>
    <row r="170" spans="2:6" ht="14.25" hidden="1" customHeight="1" x14ac:dyDescent="0.2">
      <c r="B170" s="29" t="s">
        <v>144</v>
      </c>
      <c r="F170" s="3">
        <v>0</v>
      </c>
    </row>
    <row r="171" spans="2:6" ht="14.25" hidden="1" customHeight="1" x14ac:dyDescent="0.2">
      <c r="B171" s="29" t="s">
        <v>145</v>
      </c>
      <c r="F171" s="3">
        <v>0</v>
      </c>
    </row>
    <row r="172" spans="2:6" ht="14.25" hidden="1" customHeight="1" x14ac:dyDescent="0.2">
      <c r="B172" s="29" t="s">
        <v>146</v>
      </c>
      <c r="F172" s="3">
        <v>0</v>
      </c>
    </row>
    <row r="173" spans="2:6" ht="14.25" hidden="1" customHeight="1" x14ac:dyDescent="0.2">
      <c r="B173" s="29" t="s">
        <v>146</v>
      </c>
      <c r="F173" s="3">
        <v>0</v>
      </c>
    </row>
    <row r="174" spans="2:6" ht="14.25" hidden="1" customHeight="1" x14ac:dyDescent="0.2">
      <c r="B174" s="29" t="s">
        <v>147</v>
      </c>
      <c r="F174" s="3">
        <v>0</v>
      </c>
    </row>
    <row r="175" spans="2:6" ht="14.25" hidden="1" customHeight="1" x14ac:dyDescent="0.2">
      <c r="B175" s="26" t="s">
        <v>148</v>
      </c>
    </row>
    <row r="176" spans="2:6" ht="14.25" hidden="1" customHeight="1" x14ac:dyDescent="0.2">
      <c r="B176" s="28" t="s">
        <v>149</v>
      </c>
      <c r="F176" s="3">
        <f>SUM(F177:F181)</f>
        <v>0</v>
      </c>
    </row>
    <row r="177" spans="2:6" ht="14.25" hidden="1" customHeight="1" x14ac:dyDescent="0.2">
      <c r="B177" s="29" t="s">
        <v>150</v>
      </c>
      <c r="F177" s="3">
        <v>0</v>
      </c>
    </row>
    <row r="178" spans="2:6" ht="14.25" hidden="1" customHeight="1" x14ac:dyDescent="0.2">
      <c r="B178" s="29" t="s">
        <v>151</v>
      </c>
      <c r="F178" s="3">
        <v>0</v>
      </c>
    </row>
    <row r="179" spans="2:6" ht="14.25" hidden="1" customHeight="1" x14ac:dyDescent="0.2">
      <c r="B179" s="29" t="s">
        <v>152</v>
      </c>
      <c r="F179" s="3">
        <v>0</v>
      </c>
    </row>
    <row r="180" spans="2:6" ht="14.25" hidden="1" customHeight="1" x14ac:dyDescent="0.2">
      <c r="B180" s="29" t="s">
        <v>153</v>
      </c>
      <c r="F180" s="3">
        <v>0</v>
      </c>
    </row>
    <row r="181" spans="2:6" ht="14.25" hidden="1" customHeight="1" x14ac:dyDescent="0.2">
      <c r="B181" s="29" t="s">
        <v>154</v>
      </c>
      <c r="F181" s="3">
        <v>0</v>
      </c>
    </row>
    <row r="182" spans="2:6" ht="14.25" customHeight="1" x14ac:dyDescent="0.2">
      <c r="B182" s="31" t="s">
        <v>155</v>
      </c>
      <c r="F182" s="1">
        <f>F11+F27+F34+F41+F46+F52+F60+F67+F71+F73+F76+F85+F90+F92+F128+F132+F134+F144+F148+F150+F152+F167+F176+F38+F82+F126+F32+F56</f>
        <v>210789637.99000001</v>
      </c>
    </row>
    <row r="183" spans="2:6" ht="14.25" customHeight="1" x14ac:dyDescent="0.2">
      <c r="B183" s="31"/>
      <c r="F183" s="2"/>
    </row>
    <row r="184" spans="2:6" ht="14.25" customHeight="1" x14ac:dyDescent="0.2">
      <c r="B184" s="12" t="s">
        <v>156</v>
      </c>
    </row>
    <row r="185" spans="2:6" ht="14.25" customHeight="1" x14ac:dyDescent="0.2">
      <c r="B185" s="26" t="s">
        <v>157</v>
      </c>
    </row>
    <row r="186" spans="2:6" ht="14.25" customHeight="1" x14ac:dyDescent="0.2">
      <c r="B186" s="28" t="s">
        <v>43</v>
      </c>
    </row>
    <row r="187" spans="2:6" ht="14.25" customHeight="1" x14ac:dyDescent="0.2">
      <c r="B187" s="27" t="s">
        <v>158</v>
      </c>
      <c r="C187" s="23"/>
      <c r="D187" s="23"/>
      <c r="F187" s="3">
        <f>SUM(F188:F194)</f>
        <v>61506807.32</v>
      </c>
    </row>
    <row r="188" spans="2:6" ht="14.25" hidden="1" customHeight="1" x14ac:dyDescent="0.2">
      <c r="B188" s="29" t="s">
        <v>159</v>
      </c>
      <c r="C188" s="23"/>
      <c r="D188" s="23"/>
      <c r="F188" s="3">
        <v>52000000</v>
      </c>
    </row>
    <row r="189" spans="2:6" ht="14.25" hidden="1" customHeight="1" x14ac:dyDescent="0.2">
      <c r="B189" s="29" t="s">
        <v>160</v>
      </c>
      <c r="C189" s="23"/>
      <c r="D189" s="23"/>
      <c r="F189" s="3">
        <v>0</v>
      </c>
    </row>
    <row r="190" spans="2:6" ht="14.25" hidden="1" customHeight="1" x14ac:dyDescent="0.2">
      <c r="B190" s="29" t="s">
        <v>161</v>
      </c>
      <c r="C190" s="23"/>
      <c r="D190" s="23"/>
      <c r="F190" s="3">
        <v>0</v>
      </c>
    </row>
    <row r="191" spans="2:6" ht="14.25" hidden="1" customHeight="1" x14ac:dyDescent="0.2">
      <c r="B191" s="29" t="s">
        <v>162</v>
      </c>
      <c r="C191" s="23"/>
      <c r="D191" s="23"/>
      <c r="F191" s="3">
        <v>0</v>
      </c>
    </row>
    <row r="192" spans="2:6" ht="14.25" hidden="1" customHeight="1" x14ac:dyDescent="0.2">
      <c r="B192" s="29" t="s">
        <v>63</v>
      </c>
      <c r="C192" s="23"/>
      <c r="D192" s="23"/>
      <c r="F192" s="3">
        <v>-86679.64</v>
      </c>
    </row>
    <row r="193" spans="2:6" ht="14.25" hidden="1" customHeight="1" x14ac:dyDescent="0.2">
      <c r="B193" s="29" t="s">
        <v>163</v>
      </c>
      <c r="C193" s="23"/>
      <c r="D193" s="23"/>
      <c r="F193" s="3">
        <v>36745.32</v>
      </c>
    </row>
    <row r="194" spans="2:6" ht="14.25" hidden="1" customHeight="1" x14ac:dyDescent="0.2">
      <c r="B194" s="29" t="s">
        <v>164</v>
      </c>
      <c r="C194" s="23"/>
      <c r="D194" s="23"/>
      <c r="F194" s="3">
        <v>9556741.6400000006</v>
      </c>
    </row>
    <row r="195" spans="2:6" ht="14.25" customHeight="1" x14ac:dyDescent="0.2">
      <c r="B195" s="27" t="s">
        <v>165</v>
      </c>
      <c r="C195" s="23"/>
      <c r="D195" s="23"/>
      <c r="F195" s="3">
        <f>SUM(F196)</f>
        <v>274620.05</v>
      </c>
    </row>
    <row r="196" spans="2:6" ht="14.25" hidden="1" customHeight="1" x14ac:dyDescent="0.2">
      <c r="B196" s="29" t="s">
        <v>166</v>
      </c>
      <c r="F196" s="3">
        <v>274620.05</v>
      </c>
    </row>
    <row r="197" spans="2:6" ht="14.25" hidden="1" customHeight="1" x14ac:dyDescent="0.2">
      <c r="B197" s="27" t="s">
        <v>167</v>
      </c>
      <c r="F197" s="3">
        <f>SUM(F198:F199)</f>
        <v>0</v>
      </c>
    </row>
    <row r="198" spans="2:6" ht="14.25" hidden="1" customHeight="1" x14ac:dyDescent="0.2">
      <c r="B198" s="29" t="s">
        <v>168</v>
      </c>
      <c r="C198" s="23"/>
      <c r="D198" s="23"/>
      <c r="F198" s="3">
        <v>0</v>
      </c>
    </row>
    <row r="199" spans="2:6" ht="14.25" hidden="1" customHeight="1" x14ac:dyDescent="0.2">
      <c r="B199" s="29" t="s">
        <v>169</v>
      </c>
      <c r="C199" s="23"/>
      <c r="D199" s="23"/>
      <c r="F199" s="3">
        <v>0</v>
      </c>
    </row>
    <row r="200" spans="2:6" ht="14.25" hidden="1" customHeight="1" x14ac:dyDescent="0.2">
      <c r="B200" s="28" t="s">
        <v>20</v>
      </c>
      <c r="C200" s="23"/>
      <c r="D200" s="23"/>
    </row>
    <row r="201" spans="2:6" ht="14.25" hidden="1" customHeight="1" x14ac:dyDescent="0.2">
      <c r="B201" s="27" t="s">
        <v>170</v>
      </c>
      <c r="C201" s="23"/>
      <c r="D201" s="23"/>
      <c r="F201" s="3">
        <f>+SUM(F202:F203)</f>
        <v>0</v>
      </c>
    </row>
    <row r="202" spans="2:6" ht="14.25" hidden="1" customHeight="1" x14ac:dyDescent="0.2">
      <c r="B202" s="29" t="s">
        <v>171</v>
      </c>
      <c r="C202" s="23"/>
      <c r="D202" s="23"/>
      <c r="F202" s="3">
        <v>0</v>
      </c>
    </row>
    <row r="203" spans="2:6" ht="14.25" hidden="1" customHeight="1" x14ac:dyDescent="0.2">
      <c r="B203" s="29" t="s">
        <v>172</v>
      </c>
      <c r="C203" s="23"/>
      <c r="D203" s="23"/>
      <c r="F203" s="3">
        <v>0</v>
      </c>
    </row>
    <row r="204" spans="2:6" ht="14.25" hidden="1" customHeight="1" x14ac:dyDescent="0.2">
      <c r="B204" s="26" t="s">
        <v>173</v>
      </c>
      <c r="C204" s="23"/>
      <c r="D204" s="23"/>
      <c r="F204" s="3">
        <f>SUM(F205:F207)</f>
        <v>0</v>
      </c>
    </row>
    <row r="205" spans="2:6" ht="14.25" hidden="1" customHeight="1" x14ac:dyDescent="0.2">
      <c r="B205" s="28" t="s">
        <v>174</v>
      </c>
      <c r="F205" s="3">
        <v>0</v>
      </c>
    </row>
    <row r="206" spans="2:6" ht="14.25" hidden="1" customHeight="1" x14ac:dyDescent="0.2">
      <c r="B206" s="28" t="s">
        <v>175</v>
      </c>
      <c r="F206" s="3">
        <v>0</v>
      </c>
    </row>
    <row r="207" spans="2:6" ht="14.25" hidden="1" customHeight="1" x14ac:dyDescent="0.2">
      <c r="B207" s="28" t="s">
        <v>176</v>
      </c>
      <c r="F207" s="3">
        <v>0</v>
      </c>
    </row>
    <row r="208" spans="2:6" ht="14.25" customHeight="1" x14ac:dyDescent="0.2">
      <c r="B208" s="31" t="s">
        <v>155</v>
      </c>
      <c r="F208" s="1">
        <f>F195+F204+F197+F187+F201</f>
        <v>61781427.369999997</v>
      </c>
    </row>
    <row r="209" spans="2:6" ht="14.25" customHeight="1" x14ac:dyDescent="0.2">
      <c r="B209" s="31"/>
      <c r="F209" s="2"/>
    </row>
    <row r="210" spans="2:6" ht="14.25" customHeight="1" x14ac:dyDescent="0.2">
      <c r="B210" s="12" t="s">
        <v>177</v>
      </c>
    </row>
    <row r="211" spans="2:6" ht="14.25" customHeight="1" x14ac:dyDescent="0.2">
      <c r="B211" s="32" t="s">
        <v>178</v>
      </c>
    </row>
    <row r="212" spans="2:6" ht="14.25" customHeight="1" x14ac:dyDescent="0.2">
      <c r="B212" s="33" t="s">
        <v>179</v>
      </c>
      <c r="F212" s="3">
        <f>SUM(F213:F217)</f>
        <v>637438791.69000006</v>
      </c>
    </row>
    <row r="213" spans="2:6" ht="14.25" hidden="1" customHeight="1" x14ac:dyDescent="0.2">
      <c r="B213" s="34" t="s">
        <v>180</v>
      </c>
      <c r="F213" s="3">
        <v>637438791.69000006</v>
      </c>
    </row>
    <row r="214" spans="2:6" ht="14.25" hidden="1" customHeight="1" x14ac:dyDescent="0.2">
      <c r="B214" s="34" t="s">
        <v>181</v>
      </c>
      <c r="F214" s="3">
        <v>0</v>
      </c>
    </row>
    <row r="215" spans="2:6" ht="14.25" hidden="1" customHeight="1" x14ac:dyDescent="0.2">
      <c r="B215" s="34" t="s">
        <v>182</v>
      </c>
      <c r="F215" s="3">
        <v>0</v>
      </c>
    </row>
    <row r="216" spans="2:6" ht="14.25" hidden="1" customHeight="1" x14ac:dyDescent="0.2">
      <c r="B216" s="34" t="s">
        <v>183</v>
      </c>
      <c r="F216" s="3">
        <v>0</v>
      </c>
    </row>
    <row r="217" spans="2:6" ht="14.25" hidden="1" customHeight="1" x14ac:dyDescent="0.2">
      <c r="B217" s="34" t="s">
        <v>184</v>
      </c>
      <c r="F217" s="3">
        <v>0</v>
      </c>
    </row>
    <row r="218" spans="2:6" ht="14.25" customHeight="1" x14ac:dyDescent="0.2">
      <c r="B218" s="33" t="s">
        <v>185</v>
      </c>
      <c r="F218" s="3">
        <f>SUM(F219)</f>
        <v>289951.14</v>
      </c>
    </row>
    <row r="219" spans="2:6" ht="14.25" hidden="1" customHeight="1" x14ac:dyDescent="0.2">
      <c r="B219" s="34" t="s">
        <v>186</v>
      </c>
      <c r="F219" s="3">
        <v>289951.14</v>
      </c>
    </row>
    <row r="220" spans="2:6" ht="14.25" customHeight="1" x14ac:dyDescent="0.2">
      <c r="B220" s="33" t="s">
        <v>153</v>
      </c>
      <c r="F220" s="3">
        <f>SUM(F221:F222)</f>
        <v>35190037.259999998</v>
      </c>
    </row>
    <row r="221" spans="2:6" ht="14.25" hidden="1" customHeight="1" x14ac:dyDescent="0.2">
      <c r="B221" s="34" t="s">
        <v>187</v>
      </c>
      <c r="F221" s="3">
        <v>35190037.259999998</v>
      </c>
    </row>
    <row r="222" spans="2:6" ht="14.25" hidden="1" customHeight="1" x14ac:dyDescent="0.2">
      <c r="B222" s="34" t="s">
        <v>188</v>
      </c>
      <c r="F222" s="3">
        <v>0</v>
      </c>
    </row>
    <row r="223" spans="2:6" ht="14.25" hidden="1" customHeight="1" x14ac:dyDescent="0.2">
      <c r="B223" s="33" t="s">
        <v>189</v>
      </c>
      <c r="F223" s="3">
        <f>SUM(F224:F225)</f>
        <v>0</v>
      </c>
    </row>
    <row r="224" spans="2:6" ht="14.25" hidden="1" customHeight="1" x14ac:dyDescent="0.2">
      <c r="B224" s="34" t="s">
        <v>190</v>
      </c>
      <c r="F224" s="3">
        <v>0</v>
      </c>
    </row>
    <row r="225" spans="2:6" ht="14.25" hidden="1" customHeight="1" x14ac:dyDescent="0.2">
      <c r="B225" s="34" t="s">
        <v>191</v>
      </c>
      <c r="F225" s="3">
        <v>0</v>
      </c>
    </row>
    <row r="226" spans="2:6" ht="14.25" hidden="1" customHeight="1" x14ac:dyDescent="0.2">
      <c r="B226" s="33" t="s">
        <v>192</v>
      </c>
      <c r="F226" s="3">
        <f>SUM(F227)</f>
        <v>0</v>
      </c>
    </row>
    <row r="227" spans="2:6" ht="14.25" hidden="1" customHeight="1" x14ac:dyDescent="0.2">
      <c r="B227" s="34" t="s">
        <v>192</v>
      </c>
      <c r="F227" s="3">
        <v>0</v>
      </c>
    </row>
    <row r="228" spans="2:6" ht="14.25" customHeight="1" x14ac:dyDescent="0.2">
      <c r="B228" s="10" t="s">
        <v>193</v>
      </c>
      <c r="F228" s="1">
        <f>F212+F218+F220+F223+F226</f>
        <v>672918780.09000003</v>
      </c>
    </row>
    <row r="230" spans="2:6" ht="14.25" customHeight="1" thickBot="1" x14ac:dyDescent="0.25">
      <c r="B230" s="12" t="s">
        <v>195</v>
      </c>
      <c r="F230" s="35">
        <f>F228+F182+F208</f>
        <v>945489845.45000005</v>
      </c>
    </row>
    <row r="231" spans="2:6" ht="14.25" customHeight="1" thickTop="1" thickBot="1" x14ac:dyDescent="0.25">
      <c r="B231" s="36"/>
      <c r="C231" s="36"/>
      <c r="D231" s="36"/>
      <c r="E231" s="36"/>
      <c r="F231" s="37"/>
    </row>
    <row r="232" spans="2:6" ht="14.25" customHeight="1" x14ac:dyDescent="0.2">
      <c r="B232" s="38" t="s">
        <v>196</v>
      </c>
      <c r="C232" s="39"/>
      <c r="D232" s="39"/>
      <c r="E232" s="39"/>
      <c r="F232" s="40"/>
    </row>
    <row r="233" spans="2:6" ht="14.25" customHeight="1" x14ac:dyDescent="0.2">
      <c r="B233" s="12"/>
    </row>
    <row r="234" spans="2:6" ht="14.25" customHeight="1" x14ac:dyDescent="0.2">
      <c r="B234" s="12" t="s">
        <v>6</v>
      </c>
    </row>
    <row r="235" spans="2:6" ht="14.25" customHeight="1" x14ac:dyDescent="0.2">
      <c r="B235" s="41" t="s">
        <v>197</v>
      </c>
      <c r="F235" s="3">
        <f>SUM(F236)</f>
        <v>3864442.38</v>
      </c>
    </row>
    <row r="236" spans="2:6" ht="14.25" hidden="1" customHeight="1" x14ac:dyDescent="0.2">
      <c r="B236" s="33" t="s">
        <v>197</v>
      </c>
      <c r="F236" s="3">
        <v>3864442.38</v>
      </c>
    </row>
    <row r="237" spans="2:6" ht="14.25" customHeight="1" x14ac:dyDescent="0.2">
      <c r="B237" s="41" t="s">
        <v>198</v>
      </c>
      <c r="F237" s="3">
        <f>SUM(F238:F250)</f>
        <v>4509.21</v>
      </c>
    </row>
    <row r="238" spans="2:6" ht="14.25" hidden="1" customHeight="1" x14ac:dyDescent="0.2">
      <c r="B238" s="33" t="s">
        <v>199</v>
      </c>
      <c r="F238" s="3">
        <v>0</v>
      </c>
    </row>
    <row r="239" spans="2:6" ht="14.25" hidden="1" customHeight="1" x14ac:dyDescent="0.2">
      <c r="B239" s="33" t="s">
        <v>200</v>
      </c>
      <c r="F239" s="3">
        <v>0</v>
      </c>
    </row>
    <row r="240" spans="2:6" ht="14.25" hidden="1" customHeight="1" x14ac:dyDescent="0.2">
      <c r="B240" s="33" t="s">
        <v>201</v>
      </c>
      <c r="F240" s="3">
        <v>0</v>
      </c>
    </row>
    <row r="241" spans="2:6" ht="14.25" hidden="1" customHeight="1" x14ac:dyDescent="0.2">
      <c r="B241" s="33" t="s">
        <v>202</v>
      </c>
      <c r="F241" s="3">
        <v>0</v>
      </c>
    </row>
    <row r="242" spans="2:6" ht="14.25" hidden="1" customHeight="1" x14ac:dyDescent="0.2">
      <c r="B242" s="33" t="s">
        <v>203</v>
      </c>
      <c r="F242" s="3">
        <v>0</v>
      </c>
    </row>
    <row r="243" spans="2:6" ht="14.25" hidden="1" customHeight="1" x14ac:dyDescent="0.2">
      <c r="B243" s="33" t="s">
        <v>204</v>
      </c>
      <c r="F243" s="3">
        <v>0</v>
      </c>
    </row>
    <row r="244" spans="2:6" ht="14.25" hidden="1" customHeight="1" x14ac:dyDescent="0.2">
      <c r="B244" s="33" t="s">
        <v>205</v>
      </c>
      <c r="F244" s="3">
        <v>4402.8500000000004</v>
      </c>
    </row>
    <row r="245" spans="2:6" ht="14.25" hidden="1" customHeight="1" x14ac:dyDescent="0.2">
      <c r="B245" s="33" t="s">
        <v>206</v>
      </c>
      <c r="F245" s="3">
        <v>106.36</v>
      </c>
    </row>
    <row r="246" spans="2:6" ht="14.25" hidden="1" customHeight="1" x14ac:dyDescent="0.2">
      <c r="B246" s="33" t="s">
        <v>207</v>
      </c>
      <c r="F246" s="3">
        <v>0</v>
      </c>
    </row>
    <row r="247" spans="2:6" ht="14.25" hidden="1" customHeight="1" x14ac:dyDescent="0.2">
      <c r="B247" s="33" t="s">
        <v>208</v>
      </c>
      <c r="F247" s="3">
        <v>0</v>
      </c>
    </row>
    <row r="248" spans="2:6" ht="14.25" hidden="1" customHeight="1" x14ac:dyDescent="0.2">
      <c r="B248" s="33" t="s">
        <v>209</v>
      </c>
      <c r="F248" s="3">
        <v>0</v>
      </c>
    </row>
    <row r="249" spans="2:6" ht="14.25" hidden="1" customHeight="1" x14ac:dyDescent="0.2">
      <c r="B249" s="33" t="s">
        <v>210</v>
      </c>
      <c r="F249" s="3">
        <v>0</v>
      </c>
    </row>
    <row r="250" spans="2:6" ht="14.25" hidden="1" customHeight="1" x14ac:dyDescent="0.2">
      <c r="B250" s="33" t="s">
        <v>211</v>
      </c>
      <c r="F250" s="3">
        <v>0</v>
      </c>
    </row>
    <row r="251" spans="2:6" ht="14.25" hidden="1" customHeight="1" x14ac:dyDescent="0.2">
      <c r="B251" s="41" t="s">
        <v>212</v>
      </c>
      <c r="F251" s="3">
        <f>F252</f>
        <v>0</v>
      </c>
    </row>
    <row r="252" spans="2:6" ht="14.25" hidden="1" customHeight="1" x14ac:dyDescent="0.2">
      <c r="B252" s="33" t="s">
        <v>213</v>
      </c>
      <c r="F252" s="3">
        <v>0</v>
      </c>
    </row>
    <row r="253" spans="2:6" ht="14.25" customHeight="1" x14ac:dyDescent="0.2">
      <c r="B253" s="41" t="s">
        <v>65</v>
      </c>
      <c r="F253" s="3">
        <f>SUM(F254:F257)</f>
        <v>2622874.36</v>
      </c>
    </row>
    <row r="254" spans="2:6" ht="14.25" hidden="1" customHeight="1" x14ac:dyDescent="0.2">
      <c r="B254" s="33" t="s">
        <v>214</v>
      </c>
      <c r="F254" s="3">
        <v>2622874.36</v>
      </c>
    </row>
    <row r="255" spans="2:6" ht="14.25" hidden="1" customHeight="1" x14ac:dyDescent="0.2">
      <c r="B255" s="33" t="s">
        <v>215</v>
      </c>
      <c r="F255" s="3">
        <v>0</v>
      </c>
    </row>
    <row r="256" spans="2:6" ht="14.25" hidden="1" customHeight="1" x14ac:dyDescent="0.2">
      <c r="B256" s="33" t="s">
        <v>216</v>
      </c>
      <c r="F256" s="3">
        <v>0</v>
      </c>
    </row>
    <row r="257" spans="2:6" ht="14.25" hidden="1" customHeight="1" x14ac:dyDescent="0.2">
      <c r="B257" s="33" t="s">
        <v>217</v>
      </c>
      <c r="F257" s="3">
        <v>0</v>
      </c>
    </row>
    <row r="258" spans="2:6" ht="14.25" hidden="1" customHeight="1" x14ac:dyDescent="0.2">
      <c r="B258" s="41" t="s">
        <v>218</v>
      </c>
      <c r="F258" s="3">
        <f>F259</f>
        <v>0</v>
      </c>
    </row>
    <row r="259" spans="2:6" ht="14.25" hidden="1" customHeight="1" x14ac:dyDescent="0.2">
      <c r="B259" s="33" t="s">
        <v>219</v>
      </c>
      <c r="F259" s="3">
        <v>0</v>
      </c>
    </row>
    <row r="260" spans="2:6" ht="14.25" customHeight="1" x14ac:dyDescent="0.2">
      <c r="B260" s="41" t="s">
        <v>220</v>
      </c>
      <c r="F260" s="3">
        <f>SUM(F261:F296)</f>
        <v>673470.64</v>
      </c>
    </row>
    <row r="261" spans="2:6" ht="14.25" hidden="1" customHeight="1" x14ac:dyDescent="0.2">
      <c r="B261" s="33" t="s">
        <v>221</v>
      </c>
      <c r="F261" s="3">
        <v>491137.3</v>
      </c>
    </row>
    <row r="262" spans="2:6" ht="14.25" hidden="1" customHeight="1" x14ac:dyDescent="0.2">
      <c r="B262" s="33" t="s">
        <v>222</v>
      </c>
      <c r="F262" s="3">
        <v>0</v>
      </c>
    </row>
    <row r="263" spans="2:6" ht="14.25" hidden="1" customHeight="1" x14ac:dyDescent="0.2">
      <c r="B263" s="33" t="s">
        <v>223</v>
      </c>
      <c r="F263" s="3">
        <v>0</v>
      </c>
    </row>
    <row r="264" spans="2:6" ht="14.25" hidden="1" customHeight="1" x14ac:dyDescent="0.2">
      <c r="B264" s="33" t="s">
        <v>224</v>
      </c>
      <c r="F264" s="3">
        <v>0</v>
      </c>
    </row>
    <row r="265" spans="2:6" ht="14.25" hidden="1" customHeight="1" x14ac:dyDescent="0.2">
      <c r="B265" s="33" t="s">
        <v>225</v>
      </c>
      <c r="F265" s="3">
        <v>0</v>
      </c>
    </row>
    <row r="266" spans="2:6" ht="14.25" hidden="1" customHeight="1" x14ac:dyDescent="0.2">
      <c r="B266" s="33" t="s">
        <v>226</v>
      </c>
      <c r="F266" s="3">
        <v>0</v>
      </c>
    </row>
    <row r="267" spans="2:6" ht="14.25" hidden="1" customHeight="1" x14ac:dyDescent="0.2">
      <c r="B267" s="33" t="s">
        <v>227</v>
      </c>
      <c r="F267" s="3">
        <v>0</v>
      </c>
    </row>
    <row r="268" spans="2:6" ht="14.25" hidden="1" customHeight="1" x14ac:dyDescent="0.2">
      <c r="B268" s="33" t="s">
        <v>228</v>
      </c>
      <c r="F268" s="3">
        <v>117333.34</v>
      </c>
    </row>
    <row r="269" spans="2:6" ht="14.25" hidden="1" customHeight="1" x14ac:dyDescent="0.2">
      <c r="B269" s="33" t="s">
        <v>229</v>
      </c>
      <c r="F269" s="3">
        <v>0</v>
      </c>
    </row>
    <row r="270" spans="2:6" ht="14.25" hidden="1" customHeight="1" x14ac:dyDescent="0.2">
      <c r="B270" s="33" t="s">
        <v>230</v>
      </c>
      <c r="F270" s="3">
        <v>0</v>
      </c>
    </row>
    <row r="271" spans="2:6" ht="14.25" hidden="1" customHeight="1" x14ac:dyDescent="0.2">
      <c r="B271" s="33" t="s">
        <v>231</v>
      </c>
      <c r="F271" s="3">
        <v>0</v>
      </c>
    </row>
    <row r="272" spans="2:6" ht="14.25" hidden="1" customHeight="1" x14ac:dyDescent="0.2">
      <c r="B272" s="33" t="s">
        <v>232</v>
      </c>
      <c r="F272" s="3">
        <v>0</v>
      </c>
    </row>
    <row r="273" spans="2:6" ht="14.25" hidden="1" customHeight="1" x14ac:dyDescent="0.2">
      <c r="B273" s="33" t="s">
        <v>233</v>
      </c>
      <c r="F273" s="3">
        <v>0</v>
      </c>
    </row>
    <row r="274" spans="2:6" ht="14.25" hidden="1" customHeight="1" x14ac:dyDescent="0.2">
      <c r="B274" s="33" t="s">
        <v>234</v>
      </c>
      <c r="F274" s="3">
        <v>0</v>
      </c>
    </row>
    <row r="275" spans="2:6" ht="14.25" hidden="1" customHeight="1" x14ac:dyDescent="0.2">
      <c r="B275" s="33" t="s">
        <v>235</v>
      </c>
      <c r="F275" s="3">
        <v>0</v>
      </c>
    </row>
    <row r="276" spans="2:6" ht="14.25" hidden="1" customHeight="1" x14ac:dyDescent="0.2">
      <c r="B276" s="33" t="s">
        <v>236</v>
      </c>
      <c r="F276" s="3">
        <v>0</v>
      </c>
    </row>
    <row r="277" spans="2:6" ht="14.25" hidden="1" customHeight="1" x14ac:dyDescent="0.2">
      <c r="B277" s="33" t="s">
        <v>237</v>
      </c>
      <c r="F277" s="3">
        <v>0</v>
      </c>
    </row>
    <row r="278" spans="2:6" ht="14.25" hidden="1" customHeight="1" x14ac:dyDescent="0.2">
      <c r="B278" s="33" t="s">
        <v>238</v>
      </c>
      <c r="F278" s="3">
        <v>0</v>
      </c>
    </row>
    <row r="279" spans="2:6" ht="14.25" hidden="1" customHeight="1" x14ac:dyDescent="0.2">
      <c r="B279" s="33" t="s">
        <v>239</v>
      </c>
      <c r="F279" s="3">
        <v>0</v>
      </c>
    </row>
    <row r="280" spans="2:6" ht="14.25" hidden="1" customHeight="1" x14ac:dyDescent="0.2">
      <c r="B280" s="33" t="s">
        <v>240</v>
      </c>
      <c r="F280" s="3">
        <v>0</v>
      </c>
    </row>
    <row r="281" spans="2:6" ht="14.25" hidden="1" customHeight="1" x14ac:dyDescent="0.2">
      <c r="B281" s="33" t="s">
        <v>241</v>
      </c>
      <c r="F281" s="3">
        <v>65000</v>
      </c>
    </row>
    <row r="282" spans="2:6" ht="14.25" hidden="1" customHeight="1" x14ac:dyDescent="0.2">
      <c r="B282" s="33" t="s">
        <v>242</v>
      </c>
      <c r="F282" s="3">
        <v>0</v>
      </c>
    </row>
    <row r="283" spans="2:6" ht="14.25" hidden="1" customHeight="1" x14ac:dyDescent="0.2">
      <c r="B283" s="33" t="s">
        <v>243</v>
      </c>
      <c r="F283" s="3">
        <v>0</v>
      </c>
    </row>
    <row r="284" spans="2:6" ht="14.25" hidden="1" customHeight="1" x14ac:dyDescent="0.2">
      <c r="B284" s="33" t="s">
        <v>244</v>
      </c>
      <c r="F284" s="3">
        <v>0</v>
      </c>
    </row>
    <row r="285" spans="2:6" ht="14.25" hidden="1" customHeight="1" x14ac:dyDescent="0.2">
      <c r="B285" s="33" t="s">
        <v>245</v>
      </c>
      <c r="F285" s="3">
        <v>0</v>
      </c>
    </row>
    <row r="286" spans="2:6" ht="14.25" hidden="1" customHeight="1" x14ac:dyDescent="0.2">
      <c r="B286" s="33" t="s">
        <v>185</v>
      </c>
      <c r="F286" s="3">
        <v>0</v>
      </c>
    </row>
    <row r="287" spans="2:6" ht="14.25" hidden="1" customHeight="1" x14ac:dyDescent="0.2">
      <c r="B287" s="33" t="s">
        <v>246</v>
      </c>
      <c r="F287" s="3">
        <v>0</v>
      </c>
    </row>
    <row r="288" spans="2:6" ht="14.25" hidden="1" customHeight="1" x14ac:dyDescent="0.2">
      <c r="B288" s="33" t="s">
        <v>247</v>
      </c>
      <c r="F288" s="3">
        <v>0</v>
      </c>
    </row>
    <row r="289" spans="2:6" ht="14.25" hidden="1" customHeight="1" x14ac:dyDescent="0.2">
      <c r="B289" s="33" t="s">
        <v>135</v>
      </c>
      <c r="F289" s="3">
        <v>0</v>
      </c>
    </row>
    <row r="290" spans="2:6" ht="14.25" hidden="1" customHeight="1" x14ac:dyDescent="0.2">
      <c r="B290" s="33" t="s">
        <v>248</v>
      </c>
      <c r="F290" s="3">
        <v>0</v>
      </c>
    </row>
    <row r="291" spans="2:6" ht="14.25" hidden="1" customHeight="1" x14ac:dyDescent="0.2">
      <c r="B291" s="33" t="s">
        <v>249</v>
      </c>
      <c r="F291" s="3">
        <v>0</v>
      </c>
    </row>
    <row r="292" spans="2:6" ht="14.25" hidden="1" customHeight="1" x14ac:dyDescent="0.2">
      <c r="B292" s="33" t="s">
        <v>250</v>
      </c>
      <c r="F292" s="3">
        <v>0</v>
      </c>
    </row>
    <row r="293" spans="2:6" ht="14.25" hidden="1" customHeight="1" x14ac:dyDescent="0.2">
      <c r="B293" s="33" t="s">
        <v>251</v>
      </c>
      <c r="F293" s="3">
        <v>0</v>
      </c>
    </row>
    <row r="294" spans="2:6" ht="14.25" hidden="1" customHeight="1" x14ac:dyDescent="0.2">
      <c r="B294" s="33" t="s">
        <v>252</v>
      </c>
      <c r="F294" s="3">
        <v>0</v>
      </c>
    </row>
    <row r="295" spans="2:6" ht="14.25" hidden="1" customHeight="1" x14ac:dyDescent="0.2">
      <c r="B295" s="33" t="s">
        <v>253</v>
      </c>
      <c r="F295" s="3">
        <v>0</v>
      </c>
    </row>
    <row r="296" spans="2:6" ht="14.25" hidden="1" customHeight="1" x14ac:dyDescent="0.2">
      <c r="B296" s="33" t="s">
        <v>253</v>
      </c>
      <c r="F296" s="3">
        <v>0</v>
      </c>
    </row>
    <row r="297" spans="2:6" ht="14.25" hidden="1" customHeight="1" x14ac:dyDescent="0.2">
      <c r="B297" s="41" t="s">
        <v>254</v>
      </c>
      <c r="F297" s="3">
        <f>SUM(F298:F300)</f>
        <v>0</v>
      </c>
    </row>
    <row r="298" spans="2:6" ht="14.25" hidden="1" customHeight="1" x14ac:dyDescent="0.2">
      <c r="B298" s="33" t="s">
        <v>255</v>
      </c>
      <c r="F298" s="3">
        <v>0</v>
      </c>
    </row>
    <row r="299" spans="2:6" ht="14.25" hidden="1" customHeight="1" x14ac:dyDescent="0.2">
      <c r="B299" s="33" t="s">
        <v>255</v>
      </c>
      <c r="F299" s="3">
        <v>0</v>
      </c>
    </row>
    <row r="300" spans="2:6" ht="14.25" hidden="1" customHeight="1" x14ac:dyDescent="0.2">
      <c r="B300" s="33" t="s">
        <v>68</v>
      </c>
      <c r="F300" s="3">
        <v>0</v>
      </c>
    </row>
    <row r="301" spans="2:6" ht="14.25" hidden="1" customHeight="1" x14ac:dyDescent="0.2">
      <c r="B301" s="33" t="s">
        <v>256</v>
      </c>
      <c r="F301" s="3">
        <f>SUM(F302:F305)</f>
        <v>0</v>
      </c>
    </row>
    <row r="302" spans="2:6" ht="14.25" hidden="1" customHeight="1" x14ac:dyDescent="0.2">
      <c r="B302" s="33" t="s">
        <v>256</v>
      </c>
      <c r="F302" s="3">
        <v>0</v>
      </c>
    </row>
    <row r="303" spans="2:6" ht="14.25" hidden="1" customHeight="1" x14ac:dyDescent="0.2">
      <c r="B303" s="33" t="s">
        <v>257</v>
      </c>
      <c r="F303" s="3">
        <v>0</v>
      </c>
    </row>
    <row r="304" spans="2:6" ht="14.25" hidden="1" customHeight="1" x14ac:dyDescent="0.2">
      <c r="B304" s="33" t="s">
        <v>258</v>
      </c>
      <c r="F304" s="3">
        <v>0</v>
      </c>
    </row>
    <row r="305" spans="2:6" ht="14.25" hidden="1" customHeight="1" x14ac:dyDescent="0.2">
      <c r="B305" s="33" t="s">
        <v>259</v>
      </c>
      <c r="F305" s="3">
        <v>0</v>
      </c>
    </row>
    <row r="306" spans="2:6" ht="14.25" hidden="1" customHeight="1" x14ac:dyDescent="0.2">
      <c r="B306" s="33" t="s">
        <v>260</v>
      </c>
      <c r="F306" s="3">
        <f>SUM(F307)</f>
        <v>0</v>
      </c>
    </row>
    <row r="307" spans="2:6" ht="14.25" hidden="1" customHeight="1" x14ac:dyDescent="0.2">
      <c r="B307" s="33" t="s">
        <v>261</v>
      </c>
      <c r="F307" s="3">
        <v>0</v>
      </c>
    </row>
    <row r="308" spans="2:6" ht="14.25" customHeight="1" x14ac:dyDescent="0.2">
      <c r="B308" s="41" t="s">
        <v>262</v>
      </c>
      <c r="F308" s="3">
        <f>SUM(F309:F310)</f>
        <v>165685015.03</v>
      </c>
    </row>
    <row r="309" spans="2:6" ht="14.25" hidden="1" customHeight="1" x14ac:dyDescent="0.2">
      <c r="B309" s="33" t="s">
        <v>263</v>
      </c>
      <c r="F309" s="3">
        <v>168699293.15000001</v>
      </c>
    </row>
    <row r="310" spans="2:6" ht="14.25" hidden="1" customHeight="1" x14ac:dyDescent="0.2">
      <c r="B310" s="33" t="s">
        <v>264</v>
      </c>
      <c r="F310" s="3">
        <v>-3014278.12</v>
      </c>
    </row>
    <row r="311" spans="2:6" ht="14.25" customHeight="1" x14ac:dyDescent="0.2">
      <c r="B311" s="41" t="s">
        <v>265</v>
      </c>
      <c r="F311" s="3">
        <f>SUM(F312:F314)</f>
        <v>129557000</v>
      </c>
    </row>
    <row r="312" spans="2:6" ht="14.25" hidden="1" customHeight="1" x14ac:dyDescent="0.2">
      <c r="B312" s="33" t="s">
        <v>266</v>
      </c>
      <c r="F312" s="3">
        <v>129557000</v>
      </c>
    </row>
    <row r="313" spans="2:6" ht="14.25" hidden="1" customHeight="1" x14ac:dyDescent="0.2">
      <c r="B313" s="33" t="s">
        <v>267</v>
      </c>
      <c r="F313" s="3">
        <v>0</v>
      </c>
    </row>
    <row r="314" spans="2:6" ht="14.25" hidden="1" customHeight="1" x14ac:dyDescent="0.2">
      <c r="B314" s="33" t="s">
        <v>264</v>
      </c>
      <c r="F314" s="3">
        <v>0</v>
      </c>
    </row>
    <row r="315" spans="2:6" ht="14.25" hidden="1" customHeight="1" x14ac:dyDescent="0.2">
      <c r="B315" s="30" t="s">
        <v>268</v>
      </c>
      <c r="F315" s="3">
        <f>+F316</f>
        <v>0</v>
      </c>
    </row>
    <row r="316" spans="2:6" ht="14.25" hidden="1" customHeight="1" x14ac:dyDescent="0.2">
      <c r="B316" s="42" t="s">
        <v>268</v>
      </c>
      <c r="F316" s="3">
        <v>0</v>
      </c>
    </row>
    <row r="317" spans="2:6" ht="14.25" hidden="1" customHeight="1" x14ac:dyDescent="0.2">
      <c r="B317" s="30" t="s">
        <v>269</v>
      </c>
      <c r="F317" s="3">
        <f>+F318+F319</f>
        <v>0</v>
      </c>
    </row>
    <row r="318" spans="2:6" ht="14.25" hidden="1" customHeight="1" x14ac:dyDescent="0.2">
      <c r="B318" s="30" t="s">
        <v>270</v>
      </c>
      <c r="F318" s="3">
        <v>0</v>
      </c>
    </row>
    <row r="319" spans="2:6" ht="14.25" hidden="1" customHeight="1" x14ac:dyDescent="0.2">
      <c r="B319" s="42" t="s">
        <v>270</v>
      </c>
      <c r="F319" s="3">
        <v>0</v>
      </c>
    </row>
    <row r="320" spans="2:6" ht="14.25" customHeight="1" x14ac:dyDescent="0.2">
      <c r="B320" s="10" t="s">
        <v>193</v>
      </c>
      <c r="F320" s="1">
        <f>F235+F237+F253+F260+F297+F301+F308+F311+F306+F258+F251+F315+F317</f>
        <v>302407311.62</v>
      </c>
    </row>
    <row r="321" spans="2:6" ht="14.25" customHeight="1" x14ac:dyDescent="0.2">
      <c r="F321" s="2"/>
    </row>
    <row r="322" spans="2:6" ht="14.25" hidden="1" customHeight="1" x14ac:dyDescent="0.2">
      <c r="B322" s="43" t="s">
        <v>156</v>
      </c>
      <c r="F322" s="44"/>
    </row>
    <row r="323" spans="2:6" ht="14.25" hidden="1" customHeight="1" x14ac:dyDescent="0.2">
      <c r="B323" s="26" t="s">
        <v>271</v>
      </c>
      <c r="F323" s="3">
        <f>F324</f>
        <v>0</v>
      </c>
    </row>
    <row r="324" spans="2:6" ht="14.25" hidden="1" customHeight="1" x14ac:dyDescent="0.2">
      <c r="B324" s="28" t="s">
        <v>272</v>
      </c>
      <c r="F324" s="3">
        <v>0</v>
      </c>
    </row>
    <row r="325" spans="2:6" ht="14.25" hidden="1" customHeight="1" x14ac:dyDescent="0.2">
      <c r="B325" s="26" t="s">
        <v>273</v>
      </c>
      <c r="F325" s="3">
        <f>SUM(F326:F327)</f>
        <v>0</v>
      </c>
    </row>
    <row r="326" spans="2:6" ht="14.25" hidden="1" customHeight="1" x14ac:dyDescent="0.2">
      <c r="B326" s="28" t="s">
        <v>174</v>
      </c>
      <c r="F326" s="3">
        <v>0</v>
      </c>
    </row>
    <row r="327" spans="2:6" ht="14.25" hidden="1" customHeight="1" x14ac:dyDescent="0.2">
      <c r="B327" s="28" t="s">
        <v>274</v>
      </c>
      <c r="F327" s="3">
        <v>0</v>
      </c>
    </row>
    <row r="328" spans="2:6" ht="14.25" hidden="1" customHeight="1" x14ac:dyDescent="0.2">
      <c r="B328" s="10" t="s">
        <v>193</v>
      </c>
      <c r="F328" s="1">
        <f>F323+F325</f>
        <v>0</v>
      </c>
    </row>
    <row r="330" spans="2:6" ht="14.25" customHeight="1" thickBot="1" x14ac:dyDescent="0.25">
      <c r="B330" s="12" t="s">
        <v>275</v>
      </c>
      <c r="F330" s="35">
        <f>F320+F328</f>
        <v>302407311.62</v>
      </c>
    </row>
    <row r="331" spans="2:6" ht="14.25" customHeight="1" thickTop="1" x14ac:dyDescent="0.2">
      <c r="B331" s="12"/>
    </row>
    <row r="332" spans="2:6" ht="14.25" customHeight="1" x14ac:dyDescent="0.2">
      <c r="B332" s="12" t="s">
        <v>276</v>
      </c>
      <c r="F332" s="2"/>
    </row>
    <row r="333" spans="2:6" ht="14.25" customHeight="1" x14ac:dyDescent="0.2">
      <c r="B333" s="41" t="s">
        <v>277</v>
      </c>
      <c r="F333" s="2">
        <f>SUM(F334:F335)</f>
        <v>631973314.73000002</v>
      </c>
    </row>
    <row r="334" spans="2:6" ht="14.25" hidden="1" customHeight="1" x14ac:dyDescent="0.2">
      <c r="B334" s="33" t="s">
        <v>278</v>
      </c>
      <c r="F334" s="3">
        <v>0</v>
      </c>
    </row>
    <row r="335" spans="2:6" ht="14.25" hidden="1" customHeight="1" x14ac:dyDescent="0.2">
      <c r="B335" s="33" t="s">
        <v>279</v>
      </c>
      <c r="F335" s="2">
        <v>631973314.73000002</v>
      </c>
    </row>
    <row r="336" spans="2:6" ht="14.25" hidden="1" customHeight="1" x14ac:dyDescent="0.2">
      <c r="B336" s="41" t="s">
        <v>280</v>
      </c>
      <c r="F336" s="2">
        <f>SUM(F337)</f>
        <v>0</v>
      </c>
    </row>
    <row r="337" spans="2:6" ht="14.25" hidden="1" customHeight="1" x14ac:dyDescent="0.2">
      <c r="B337" s="33" t="s">
        <v>281</v>
      </c>
      <c r="F337" s="3">
        <v>0</v>
      </c>
    </row>
    <row r="338" spans="2:6" ht="14.25" customHeight="1" x14ac:dyDescent="0.2">
      <c r="B338" s="41" t="s">
        <v>282</v>
      </c>
      <c r="F338" s="2">
        <f>SUM(F339)</f>
        <v>-23758249.75</v>
      </c>
    </row>
    <row r="339" spans="2:6" ht="14.25" hidden="1" customHeight="1" x14ac:dyDescent="0.2">
      <c r="B339" s="33" t="s">
        <v>282</v>
      </c>
      <c r="F339" s="3">
        <v>-23758249.75</v>
      </c>
    </row>
    <row r="340" spans="2:6" ht="14.25" hidden="1" customHeight="1" x14ac:dyDescent="0.2">
      <c r="B340" s="41" t="s">
        <v>283</v>
      </c>
      <c r="F340" s="2">
        <f>SUM(F341)</f>
        <v>0</v>
      </c>
    </row>
    <row r="341" spans="2:6" ht="14.25" hidden="1" customHeight="1" x14ac:dyDescent="0.2">
      <c r="B341" s="33" t="s">
        <v>283</v>
      </c>
      <c r="F341" s="2">
        <v>0</v>
      </c>
    </row>
    <row r="342" spans="2:6" ht="14.25" hidden="1" customHeight="1" x14ac:dyDescent="0.2">
      <c r="B342" s="41" t="s">
        <v>284</v>
      </c>
      <c r="F342" s="3">
        <f>SUM(F343:F344)</f>
        <v>0</v>
      </c>
    </row>
    <row r="343" spans="2:6" ht="14.25" hidden="1" customHeight="1" x14ac:dyDescent="0.2">
      <c r="B343" s="33" t="s">
        <v>285</v>
      </c>
      <c r="F343" s="3">
        <v>0</v>
      </c>
    </row>
    <row r="344" spans="2:6" ht="14.25" hidden="1" customHeight="1" x14ac:dyDescent="0.2">
      <c r="B344" s="33" t="s">
        <v>286</v>
      </c>
      <c r="F344" s="3">
        <v>0</v>
      </c>
    </row>
    <row r="345" spans="2:6" ht="14.25" customHeight="1" x14ac:dyDescent="0.2">
      <c r="B345" s="41" t="s">
        <v>287</v>
      </c>
      <c r="F345" s="3">
        <f>SUM(F346:F347)</f>
        <v>35190037.259999998</v>
      </c>
    </row>
    <row r="346" spans="2:6" ht="14.25" hidden="1" customHeight="1" x14ac:dyDescent="0.2">
      <c r="B346" s="33" t="s">
        <v>288</v>
      </c>
      <c r="F346" s="3">
        <v>35190037.259999998</v>
      </c>
    </row>
    <row r="347" spans="2:6" ht="14.25" hidden="1" customHeight="1" x14ac:dyDescent="0.2">
      <c r="B347" s="33" t="s">
        <v>288</v>
      </c>
      <c r="F347" s="3">
        <v>0</v>
      </c>
    </row>
    <row r="348" spans="2:6" ht="14.25" customHeight="1" x14ac:dyDescent="0.2">
      <c r="B348" s="41" t="s">
        <v>289</v>
      </c>
      <c r="F348" s="3">
        <f>SUM(F349:F429)</f>
        <v>-322568.40999999631</v>
      </c>
    </row>
    <row r="349" spans="2:6" ht="14.25" hidden="1" customHeight="1" x14ac:dyDescent="0.2">
      <c r="B349" s="33" t="s">
        <v>290</v>
      </c>
      <c r="F349" s="3">
        <v>0</v>
      </c>
    </row>
    <row r="350" spans="2:6" ht="14.25" hidden="1" customHeight="1" x14ac:dyDescent="0.2">
      <c r="B350" s="33" t="s">
        <v>291</v>
      </c>
      <c r="F350" s="3">
        <v>0</v>
      </c>
    </row>
    <row r="351" spans="2:6" ht="14.25" hidden="1" customHeight="1" x14ac:dyDescent="0.2">
      <c r="B351" s="33" t="s">
        <v>292</v>
      </c>
      <c r="F351" s="3">
        <v>0</v>
      </c>
    </row>
    <row r="352" spans="2:6" ht="14.25" hidden="1" customHeight="1" x14ac:dyDescent="0.2">
      <c r="B352" s="33" t="s">
        <v>293</v>
      </c>
      <c r="F352" s="3">
        <v>0</v>
      </c>
    </row>
    <row r="353" spans="2:6" ht="14.25" hidden="1" customHeight="1" x14ac:dyDescent="0.2">
      <c r="B353" s="33" t="s">
        <v>294</v>
      </c>
      <c r="F353" s="3">
        <v>0</v>
      </c>
    </row>
    <row r="354" spans="2:6" ht="14.25" hidden="1" customHeight="1" x14ac:dyDescent="0.2">
      <c r="B354" s="33" t="s">
        <v>295</v>
      </c>
      <c r="F354" s="3">
        <v>0</v>
      </c>
    </row>
    <row r="355" spans="2:6" ht="14.25" hidden="1" customHeight="1" x14ac:dyDescent="0.2">
      <c r="B355" s="33" t="s">
        <v>296</v>
      </c>
      <c r="F355" s="3">
        <v>0</v>
      </c>
    </row>
    <row r="356" spans="2:6" ht="14.25" hidden="1" customHeight="1" x14ac:dyDescent="0.2">
      <c r="B356" s="33" t="s">
        <v>297</v>
      </c>
      <c r="F356" s="3">
        <v>0</v>
      </c>
    </row>
    <row r="357" spans="2:6" ht="14.25" hidden="1" customHeight="1" x14ac:dyDescent="0.2">
      <c r="B357" s="33" t="s">
        <v>298</v>
      </c>
      <c r="F357" s="3">
        <v>0</v>
      </c>
    </row>
    <row r="358" spans="2:6" ht="14.25" hidden="1" customHeight="1" x14ac:dyDescent="0.2">
      <c r="B358" s="33" t="s">
        <v>299</v>
      </c>
      <c r="F358" s="3">
        <v>0</v>
      </c>
    </row>
    <row r="359" spans="2:6" ht="14.25" hidden="1" customHeight="1" x14ac:dyDescent="0.2">
      <c r="B359" s="33" t="s">
        <v>300</v>
      </c>
      <c r="F359" s="3">
        <v>0</v>
      </c>
    </row>
    <row r="360" spans="2:6" ht="14.25" hidden="1" customHeight="1" x14ac:dyDescent="0.2">
      <c r="B360" s="33" t="s">
        <v>301</v>
      </c>
      <c r="F360" s="3">
        <v>0</v>
      </c>
    </row>
    <row r="361" spans="2:6" ht="14.25" hidden="1" customHeight="1" x14ac:dyDescent="0.2">
      <c r="B361" s="33" t="s">
        <v>302</v>
      </c>
      <c r="F361" s="3">
        <v>92778933.829999998</v>
      </c>
    </row>
    <row r="362" spans="2:6" ht="14.25" hidden="1" customHeight="1" x14ac:dyDescent="0.2">
      <c r="B362" s="33" t="s">
        <v>303</v>
      </c>
      <c r="F362" s="3">
        <v>18475313.59</v>
      </c>
    </row>
    <row r="363" spans="2:6" ht="14.25" hidden="1" customHeight="1" x14ac:dyDescent="0.2">
      <c r="B363" s="33" t="s">
        <v>304</v>
      </c>
      <c r="F363" s="3">
        <v>-92778933.829999998</v>
      </c>
    </row>
    <row r="364" spans="2:6" ht="14.25" hidden="1" customHeight="1" x14ac:dyDescent="0.2">
      <c r="B364" s="33" t="s">
        <v>305</v>
      </c>
      <c r="F364" s="3">
        <v>-18475313.59</v>
      </c>
    </row>
    <row r="365" spans="2:6" ht="14.25" hidden="1" customHeight="1" x14ac:dyDescent="0.2">
      <c r="B365" s="33" t="s">
        <v>306</v>
      </c>
      <c r="F365" s="3">
        <v>0</v>
      </c>
    </row>
    <row r="366" spans="2:6" ht="14.25" hidden="1" customHeight="1" x14ac:dyDescent="0.2">
      <c r="B366" s="33" t="s">
        <v>307</v>
      </c>
      <c r="F366" s="3">
        <v>0</v>
      </c>
    </row>
    <row r="367" spans="2:6" ht="14.25" hidden="1" customHeight="1" x14ac:dyDescent="0.2">
      <c r="B367" s="33" t="s">
        <v>292</v>
      </c>
      <c r="F367" s="3">
        <v>0</v>
      </c>
    </row>
    <row r="368" spans="2:6" ht="14.25" hidden="1" customHeight="1" x14ac:dyDescent="0.2">
      <c r="B368" s="33" t="s">
        <v>308</v>
      </c>
      <c r="F368" s="3">
        <v>0</v>
      </c>
    </row>
    <row r="369" spans="2:6" ht="14.25" hidden="1" customHeight="1" x14ac:dyDescent="0.2">
      <c r="B369" s="33" t="s">
        <v>309</v>
      </c>
      <c r="F369" s="3">
        <v>0</v>
      </c>
    </row>
    <row r="370" spans="2:6" ht="14.25" hidden="1" customHeight="1" x14ac:dyDescent="0.2">
      <c r="B370" s="33" t="s">
        <v>310</v>
      </c>
      <c r="F370" s="3">
        <v>0</v>
      </c>
    </row>
    <row r="371" spans="2:6" ht="14.25" hidden="1" customHeight="1" x14ac:dyDescent="0.2">
      <c r="B371" s="33" t="s">
        <v>311</v>
      </c>
      <c r="F371" s="3">
        <v>0</v>
      </c>
    </row>
    <row r="372" spans="2:6" ht="14.25" hidden="1" customHeight="1" x14ac:dyDescent="0.2">
      <c r="B372" s="33" t="s">
        <v>312</v>
      </c>
      <c r="F372" s="3">
        <v>-49934.32</v>
      </c>
    </row>
    <row r="373" spans="2:6" ht="14.25" hidden="1" customHeight="1" x14ac:dyDescent="0.2">
      <c r="B373" s="33" t="s">
        <v>313</v>
      </c>
      <c r="F373" s="3">
        <v>0</v>
      </c>
    </row>
    <row r="374" spans="2:6" ht="14.25" hidden="1" customHeight="1" x14ac:dyDescent="0.2">
      <c r="B374" s="33" t="s">
        <v>314</v>
      </c>
      <c r="F374" s="3">
        <v>0</v>
      </c>
    </row>
    <row r="375" spans="2:6" ht="14.25" hidden="1" customHeight="1" x14ac:dyDescent="0.2">
      <c r="B375" s="33" t="s">
        <v>315</v>
      </c>
      <c r="F375" s="3">
        <v>0</v>
      </c>
    </row>
    <row r="376" spans="2:6" ht="14.25" hidden="1" customHeight="1" x14ac:dyDescent="0.2">
      <c r="B376" s="33" t="s">
        <v>316</v>
      </c>
      <c r="F376" s="3">
        <v>0</v>
      </c>
    </row>
    <row r="377" spans="2:6" ht="14.25" hidden="1" customHeight="1" x14ac:dyDescent="0.2">
      <c r="B377" s="33" t="s">
        <v>317</v>
      </c>
      <c r="F377" s="3">
        <v>0</v>
      </c>
    </row>
    <row r="378" spans="2:6" ht="14.25" hidden="1" customHeight="1" x14ac:dyDescent="0.2">
      <c r="B378" s="33" t="s">
        <v>318</v>
      </c>
      <c r="F378" s="3">
        <v>0</v>
      </c>
    </row>
    <row r="379" spans="2:6" ht="14.25" hidden="1" customHeight="1" x14ac:dyDescent="0.2">
      <c r="B379" s="33" t="s">
        <v>319</v>
      </c>
      <c r="F379" s="3">
        <v>0</v>
      </c>
    </row>
    <row r="380" spans="2:6" ht="14.25" hidden="1" customHeight="1" x14ac:dyDescent="0.2">
      <c r="B380" s="33" t="s">
        <v>320</v>
      </c>
      <c r="F380" s="3">
        <v>0</v>
      </c>
    </row>
    <row r="381" spans="2:6" ht="14.25" hidden="1" customHeight="1" x14ac:dyDescent="0.2">
      <c r="B381" s="33" t="s">
        <v>321</v>
      </c>
      <c r="F381" s="3">
        <v>0</v>
      </c>
    </row>
    <row r="382" spans="2:6" ht="14.25" hidden="1" customHeight="1" x14ac:dyDescent="0.2">
      <c r="B382" s="33" t="s">
        <v>322</v>
      </c>
      <c r="F382" s="3">
        <v>0</v>
      </c>
    </row>
    <row r="383" spans="2:6" ht="14.25" hidden="1" customHeight="1" x14ac:dyDescent="0.2">
      <c r="B383" s="33" t="s">
        <v>323</v>
      </c>
      <c r="F383" s="3">
        <v>0</v>
      </c>
    </row>
    <row r="384" spans="2:6" ht="14.25" hidden="1" customHeight="1" x14ac:dyDescent="0.2">
      <c r="B384" s="33" t="s">
        <v>324</v>
      </c>
      <c r="F384" s="3">
        <v>0</v>
      </c>
    </row>
    <row r="385" spans="2:6" ht="14.25" hidden="1" customHeight="1" x14ac:dyDescent="0.2">
      <c r="B385" s="33" t="s">
        <v>325</v>
      </c>
      <c r="F385" s="3">
        <v>0</v>
      </c>
    </row>
    <row r="386" spans="2:6" ht="14.1" hidden="1" customHeight="1" x14ac:dyDescent="0.2">
      <c r="B386" s="33" t="s">
        <v>326</v>
      </c>
      <c r="F386" s="3">
        <v>0</v>
      </c>
    </row>
    <row r="387" spans="2:6" ht="14.25" hidden="1" customHeight="1" x14ac:dyDescent="0.2">
      <c r="B387" s="33" t="s">
        <v>327</v>
      </c>
      <c r="F387" s="3">
        <v>0</v>
      </c>
    </row>
    <row r="388" spans="2:6" ht="14.25" hidden="1" customHeight="1" x14ac:dyDescent="0.2">
      <c r="B388" s="33" t="s">
        <v>328</v>
      </c>
      <c r="F388" s="3">
        <v>0</v>
      </c>
    </row>
    <row r="389" spans="2:6" ht="14.25" hidden="1" customHeight="1" x14ac:dyDescent="0.2">
      <c r="B389" s="33" t="s">
        <v>329</v>
      </c>
      <c r="F389" s="3">
        <v>0</v>
      </c>
    </row>
    <row r="390" spans="2:6" ht="14.25" hidden="1" customHeight="1" x14ac:dyDescent="0.2">
      <c r="B390" s="33" t="s">
        <v>330</v>
      </c>
      <c r="F390" s="3">
        <v>-65999.990000000005</v>
      </c>
    </row>
    <row r="391" spans="2:6" ht="14.25" hidden="1" customHeight="1" x14ac:dyDescent="0.2">
      <c r="B391" s="33" t="s">
        <v>331</v>
      </c>
      <c r="F391" s="3">
        <v>-27083.35</v>
      </c>
    </row>
    <row r="392" spans="2:6" ht="14.25" hidden="1" customHeight="1" x14ac:dyDescent="0.2">
      <c r="B392" s="33" t="s">
        <v>332</v>
      </c>
      <c r="F392" s="3">
        <v>0</v>
      </c>
    </row>
    <row r="393" spans="2:6" ht="14.25" hidden="1" customHeight="1" x14ac:dyDescent="0.2">
      <c r="B393" s="33" t="s">
        <v>333</v>
      </c>
      <c r="F393" s="3">
        <v>0</v>
      </c>
    </row>
    <row r="394" spans="2:6" ht="14.25" hidden="1" customHeight="1" x14ac:dyDescent="0.2">
      <c r="B394" s="33" t="s">
        <v>334</v>
      </c>
      <c r="F394" s="3">
        <v>0</v>
      </c>
    </row>
    <row r="395" spans="2:6" ht="14.25" hidden="1" customHeight="1" x14ac:dyDescent="0.2">
      <c r="B395" s="33" t="s">
        <v>335</v>
      </c>
      <c r="F395" s="3">
        <v>0</v>
      </c>
    </row>
    <row r="396" spans="2:6" ht="14.25" hidden="1" customHeight="1" x14ac:dyDescent="0.2">
      <c r="B396" s="33" t="s">
        <v>336</v>
      </c>
      <c r="F396" s="3">
        <v>0</v>
      </c>
    </row>
    <row r="397" spans="2:6" ht="14.25" hidden="1" customHeight="1" x14ac:dyDescent="0.2">
      <c r="B397" s="33" t="s">
        <v>337</v>
      </c>
      <c r="F397" s="3">
        <v>0</v>
      </c>
    </row>
    <row r="398" spans="2:6" ht="14.25" hidden="1" customHeight="1" x14ac:dyDescent="0.2">
      <c r="B398" s="33" t="s">
        <v>338</v>
      </c>
      <c r="F398" s="3">
        <v>0</v>
      </c>
    </row>
    <row r="399" spans="2:6" ht="14.25" hidden="1" customHeight="1" x14ac:dyDescent="0.2">
      <c r="B399" s="33" t="s">
        <v>339</v>
      </c>
      <c r="F399" s="3">
        <v>0</v>
      </c>
    </row>
    <row r="400" spans="2:6" ht="14.25" hidden="1" customHeight="1" x14ac:dyDescent="0.2">
      <c r="B400" s="33" t="s">
        <v>340</v>
      </c>
      <c r="F400" s="3">
        <v>0</v>
      </c>
    </row>
    <row r="401" spans="2:6" ht="14.25" hidden="1" customHeight="1" x14ac:dyDescent="0.2">
      <c r="B401" s="33" t="s">
        <v>341</v>
      </c>
      <c r="F401" s="3">
        <v>0</v>
      </c>
    </row>
    <row r="402" spans="2:6" ht="14.25" hidden="1" customHeight="1" x14ac:dyDescent="0.2">
      <c r="B402" s="33" t="s">
        <v>342</v>
      </c>
      <c r="F402" s="3">
        <v>0</v>
      </c>
    </row>
    <row r="403" spans="2:6" ht="14.25" hidden="1" customHeight="1" x14ac:dyDescent="0.2">
      <c r="B403" s="33" t="s">
        <v>291</v>
      </c>
      <c r="F403" s="3">
        <v>0</v>
      </c>
    </row>
    <row r="404" spans="2:6" ht="14.1" hidden="1" customHeight="1" x14ac:dyDescent="0.2">
      <c r="B404" s="33" t="s">
        <v>343</v>
      </c>
      <c r="F404" s="3">
        <v>0</v>
      </c>
    </row>
    <row r="405" spans="2:6" ht="14.25" hidden="1" customHeight="1" x14ac:dyDescent="0.2">
      <c r="B405" s="33" t="s">
        <v>344</v>
      </c>
      <c r="F405" s="3">
        <v>0</v>
      </c>
    </row>
    <row r="406" spans="2:6" ht="14.25" hidden="1" customHeight="1" x14ac:dyDescent="0.2">
      <c r="B406" s="33" t="s">
        <v>345</v>
      </c>
      <c r="F406" s="3">
        <v>0</v>
      </c>
    </row>
    <row r="407" spans="2:6" ht="14.25" hidden="1" customHeight="1" x14ac:dyDescent="0.2">
      <c r="B407" s="33" t="s">
        <v>346</v>
      </c>
      <c r="F407" s="3">
        <v>0</v>
      </c>
    </row>
    <row r="408" spans="2:6" ht="14.25" hidden="1" customHeight="1" x14ac:dyDescent="0.2">
      <c r="B408" s="33" t="s">
        <v>324</v>
      </c>
      <c r="F408" s="3">
        <v>0</v>
      </c>
    </row>
    <row r="409" spans="2:6" ht="14.25" hidden="1" customHeight="1" x14ac:dyDescent="0.2">
      <c r="B409" s="33" t="s">
        <v>347</v>
      </c>
      <c r="F409" s="3">
        <v>0</v>
      </c>
    </row>
    <row r="410" spans="2:6" ht="14.25" hidden="1" customHeight="1" x14ac:dyDescent="0.2">
      <c r="B410" s="33" t="s">
        <v>348</v>
      </c>
      <c r="F410" s="3">
        <v>0</v>
      </c>
    </row>
    <row r="411" spans="2:6" ht="14.25" hidden="1" customHeight="1" x14ac:dyDescent="0.2">
      <c r="B411" s="33" t="s">
        <v>349</v>
      </c>
      <c r="F411" s="3">
        <v>0</v>
      </c>
    </row>
    <row r="412" spans="2:6" ht="14.25" hidden="1" customHeight="1" x14ac:dyDescent="0.2">
      <c r="B412" s="33" t="s">
        <v>350</v>
      </c>
      <c r="F412" s="3">
        <v>0</v>
      </c>
    </row>
    <row r="413" spans="2:6" ht="14.25" hidden="1" customHeight="1" x14ac:dyDescent="0.2">
      <c r="B413" s="33" t="s">
        <v>318</v>
      </c>
      <c r="F413" s="3">
        <v>0</v>
      </c>
    </row>
    <row r="414" spans="2:6" ht="14.25" hidden="1" customHeight="1" x14ac:dyDescent="0.2">
      <c r="B414" s="33" t="s">
        <v>351</v>
      </c>
      <c r="F414" s="3">
        <v>-179550.75</v>
      </c>
    </row>
    <row r="415" spans="2:6" ht="14.25" hidden="1" customHeight="1" x14ac:dyDescent="0.2">
      <c r="B415" s="33" t="s">
        <v>352</v>
      </c>
      <c r="F415" s="3">
        <v>0</v>
      </c>
    </row>
    <row r="416" spans="2:6" ht="14.25" hidden="1" customHeight="1" x14ac:dyDescent="0.2">
      <c r="B416" s="33" t="s">
        <v>353</v>
      </c>
      <c r="F416" s="3">
        <v>0</v>
      </c>
    </row>
    <row r="417" spans="2:9" ht="14.25" hidden="1" customHeight="1" x14ac:dyDescent="0.2">
      <c r="B417" s="33" t="s">
        <v>354</v>
      </c>
      <c r="F417" s="3">
        <v>0</v>
      </c>
    </row>
    <row r="418" spans="2:9" ht="14.25" hidden="1" customHeight="1" x14ac:dyDescent="0.2">
      <c r="B418" s="33" t="s">
        <v>355</v>
      </c>
      <c r="F418" s="3">
        <v>0</v>
      </c>
    </row>
    <row r="419" spans="2:9" ht="14.25" hidden="1" customHeight="1" x14ac:dyDescent="0.2">
      <c r="B419" s="33" t="s">
        <v>356</v>
      </c>
      <c r="F419" s="3">
        <v>0</v>
      </c>
    </row>
    <row r="420" spans="2:9" ht="14.25" hidden="1" customHeight="1" x14ac:dyDescent="0.2">
      <c r="B420" s="33" t="s">
        <v>357</v>
      </c>
      <c r="F420" s="3">
        <v>0</v>
      </c>
    </row>
    <row r="421" spans="2:9" ht="14.25" hidden="1" customHeight="1" x14ac:dyDescent="0.2">
      <c r="B421" s="33" t="s">
        <v>358</v>
      </c>
      <c r="F421" s="3">
        <v>0</v>
      </c>
    </row>
    <row r="422" spans="2:9" ht="14.25" hidden="1" customHeight="1" x14ac:dyDescent="0.2">
      <c r="B422" s="33" t="s">
        <v>359</v>
      </c>
      <c r="F422" s="3">
        <v>0</v>
      </c>
    </row>
    <row r="423" spans="2:9" ht="14.25" hidden="1" customHeight="1" x14ac:dyDescent="0.2">
      <c r="B423" s="33" t="s">
        <v>360</v>
      </c>
      <c r="F423" s="3">
        <v>0</v>
      </c>
    </row>
    <row r="424" spans="2:9" ht="14.25" hidden="1" customHeight="1" x14ac:dyDescent="0.2">
      <c r="B424" s="33" t="s">
        <v>361</v>
      </c>
      <c r="F424" s="3">
        <v>0</v>
      </c>
    </row>
    <row r="425" spans="2:9" ht="14.25" hidden="1" customHeight="1" x14ac:dyDescent="0.2">
      <c r="B425" s="33" t="s">
        <v>308</v>
      </c>
      <c r="F425" s="3">
        <v>0</v>
      </c>
    </row>
    <row r="426" spans="2:9" ht="14.25" hidden="1" customHeight="1" x14ac:dyDescent="0.2">
      <c r="B426" s="33" t="s">
        <v>362</v>
      </c>
      <c r="F426" s="3">
        <v>0</v>
      </c>
    </row>
    <row r="427" spans="2:9" ht="14.25" hidden="1" customHeight="1" x14ac:dyDescent="0.2">
      <c r="B427" s="33" t="s">
        <v>363</v>
      </c>
      <c r="F427" s="3">
        <v>0</v>
      </c>
    </row>
    <row r="428" spans="2:9" ht="14.25" hidden="1" customHeight="1" x14ac:dyDescent="0.2">
      <c r="B428" s="33" t="s">
        <v>364</v>
      </c>
      <c r="F428" s="3">
        <v>0</v>
      </c>
    </row>
    <row r="429" spans="2:9" ht="14.25" hidden="1" customHeight="1" x14ac:dyDescent="0.2">
      <c r="B429" s="33" t="s">
        <v>365</v>
      </c>
      <c r="F429" s="3">
        <v>0</v>
      </c>
    </row>
    <row r="430" spans="2:9" ht="14.25" customHeight="1" x14ac:dyDescent="0.2">
      <c r="F430" s="45"/>
      <c r="I430" s="46" t="s">
        <v>366</v>
      </c>
    </row>
    <row r="431" spans="2:9" ht="14.25" customHeight="1" thickBot="1" x14ac:dyDescent="0.25">
      <c r="B431" s="12" t="s">
        <v>367</v>
      </c>
      <c r="F431" s="35">
        <f>F333+F336+F338+F342+F348+F340+F345</f>
        <v>643082533.83000004</v>
      </c>
      <c r="I431" s="47">
        <f>$F$431/DRE!$F$373</f>
        <v>108.59191815584268</v>
      </c>
    </row>
    <row r="432" spans="2:9" ht="14.25" customHeight="1" thickTop="1" x14ac:dyDescent="0.2"/>
    <row r="433" spans="2:6" ht="14.25" customHeight="1" thickBot="1" x14ac:dyDescent="0.25">
      <c r="B433" s="12" t="s">
        <v>368</v>
      </c>
      <c r="F433" s="35">
        <f>F431+F330</f>
        <v>945489845.45000005</v>
      </c>
    </row>
    <row r="434" spans="2:6" ht="14.25" customHeight="1" thickTop="1" x14ac:dyDescent="0.2"/>
    <row r="436" spans="2:6" ht="14.25" customHeight="1" x14ac:dyDescent="0.2">
      <c r="F436" s="48">
        <f>+F345-F220</f>
        <v>0</v>
      </c>
    </row>
    <row r="437" spans="2:6" ht="14.25" customHeight="1" x14ac:dyDescent="0.2">
      <c r="F437" s="48">
        <f>+F433-F230</f>
        <v>0</v>
      </c>
    </row>
  </sheetData>
  <mergeCells count="4">
    <mergeCell ref="B2:F2"/>
    <mergeCell ref="B3:F3"/>
    <mergeCell ref="B4:F4"/>
    <mergeCell ref="B6:F6"/>
  </mergeCells>
  <printOptions horizontalCentered="1"/>
  <pageMargins left="1" right="1" top="1" bottom="1" header="0" footer="0"/>
  <pageSetup paperSize="9" scale="70" orientation="portrait" r:id="rId1"/>
  <headerFooter>
    <oddFooter>&amp;L&amp;1#&amp;"Calibri"&amp;10&amp;K000000Internal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89125-65F0-4CBA-BAB2-4A0CD0098DB4}">
  <sheetPr>
    <pageSetUpPr fitToPage="1"/>
  </sheetPr>
  <dimension ref="A2:Y455"/>
  <sheetViews>
    <sheetView showGridLines="0" view="pageBreakPreview" topLeftCell="A286" zoomScale="85" zoomScaleNormal="100" zoomScaleSheetLayoutView="85" workbookViewId="0">
      <selection activeCell="B146" sqref="B146"/>
    </sheetView>
  </sheetViews>
  <sheetFormatPr defaultColWidth="9.140625" defaultRowHeight="12.75" x14ac:dyDescent="0.2"/>
  <cols>
    <col min="1" max="1" width="2.7109375" style="49" customWidth="1"/>
    <col min="2" max="2" width="75.28515625" style="51" bestFit="1" customWidth="1"/>
    <col min="3" max="3" width="2.28515625" style="51" customWidth="1"/>
    <col min="4" max="4" width="18.140625" style="62" bestFit="1" customWidth="1"/>
    <col min="5" max="5" width="1.7109375" style="62" customWidth="1"/>
    <col min="6" max="6" width="19.140625" style="62" bestFit="1" customWidth="1"/>
    <col min="7" max="7" width="1.7109375" style="62" customWidth="1"/>
    <col min="8" max="8" width="16.42578125" style="62" bestFit="1" customWidth="1"/>
    <col min="9" max="9" width="2.7109375" style="51" customWidth="1"/>
    <col min="10" max="10" width="1.85546875" style="51" customWidth="1"/>
    <col min="11" max="11" width="10.42578125" style="52" bestFit="1" customWidth="1"/>
    <col min="12" max="12" width="9.5703125" style="52" bestFit="1" customWidth="1"/>
    <col min="13" max="13" width="13.5703125" style="52" bestFit="1" customWidth="1"/>
    <col min="14" max="25" width="9.140625" style="53"/>
    <col min="26" max="16384" width="9.140625" style="51"/>
  </cols>
  <sheetData>
    <row r="2" spans="1:25" ht="18" x14ac:dyDescent="0.25">
      <c r="B2" s="50" t="s">
        <v>0</v>
      </c>
      <c r="C2" s="50"/>
      <c r="D2" s="50"/>
      <c r="E2" s="50"/>
      <c r="F2" s="50"/>
      <c r="G2" s="50"/>
      <c r="H2" s="50"/>
    </row>
    <row r="3" spans="1:25" ht="15" x14ac:dyDescent="0.25">
      <c r="B3" s="54" t="s">
        <v>1</v>
      </c>
      <c r="C3" s="54"/>
      <c r="D3" s="54"/>
      <c r="E3" s="54"/>
      <c r="F3" s="54"/>
      <c r="G3" s="54"/>
      <c r="H3" s="54"/>
    </row>
    <row r="4" spans="1:25" ht="15.75" x14ac:dyDescent="0.25">
      <c r="B4" s="55" t="s">
        <v>2</v>
      </c>
      <c r="C4" s="55"/>
      <c r="D4" s="55"/>
      <c r="E4" s="55"/>
      <c r="F4" s="55"/>
      <c r="G4" s="55"/>
      <c r="H4" s="55"/>
    </row>
    <row r="5" spans="1:25" s="58" customFormat="1" ht="14.25" x14ac:dyDescent="0.2">
      <c r="A5" s="56"/>
      <c r="B5" s="57"/>
      <c r="C5" s="57"/>
      <c r="D5" s="57"/>
      <c r="E5" s="57"/>
      <c r="F5" s="57"/>
      <c r="G5" s="57"/>
      <c r="H5" s="57"/>
      <c r="K5" s="52"/>
      <c r="L5" s="52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s="58" customFormat="1" ht="14.25" x14ac:dyDescent="0.2">
      <c r="A6" s="56"/>
      <c r="B6" s="59" t="s">
        <v>369</v>
      </c>
      <c r="C6" s="59"/>
      <c r="D6" s="59"/>
      <c r="E6" s="59"/>
      <c r="F6" s="59"/>
      <c r="G6" s="59"/>
      <c r="H6" s="59"/>
      <c r="K6" s="52"/>
      <c r="L6" s="52"/>
      <c r="M6" s="52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s="58" customFormat="1" ht="15.75" thickBot="1" x14ac:dyDescent="0.3">
      <c r="A7" s="60"/>
      <c r="B7" s="61" t="s">
        <v>4</v>
      </c>
      <c r="C7" s="61"/>
      <c r="D7" s="61"/>
      <c r="E7" s="61"/>
      <c r="F7" s="61"/>
      <c r="G7" s="61"/>
      <c r="H7" s="61"/>
      <c r="K7" s="52"/>
      <c r="L7" s="52"/>
      <c r="M7" s="52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s="58" customFormat="1" ht="15" x14ac:dyDescent="0.25">
      <c r="A8" s="60"/>
      <c r="D8" s="62"/>
      <c r="E8" s="63"/>
      <c r="F8" s="62"/>
      <c r="G8" s="63"/>
      <c r="H8" s="62"/>
      <c r="K8" s="52"/>
      <c r="L8" s="52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5" s="58" customFormat="1" ht="26.25" x14ac:dyDescent="0.25">
      <c r="A9" s="56"/>
      <c r="D9" s="64" t="s">
        <v>370</v>
      </c>
      <c r="E9" s="65"/>
      <c r="F9" s="64" t="s">
        <v>371</v>
      </c>
      <c r="G9" s="65"/>
      <c r="H9" s="64" t="s">
        <v>372</v>
      </c>
      <c r="K9" s="52"/>
      <c r="L9" s="52"/>
      <c r="M9" s="52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 s="58" customFormat="1" ht="15" x14ac:dyDescent="0.25">
      <c r="A10" s="56" t="s">
        <v>194</v>
      </c>
      <c r="B10" s="66" t="s">
        <v>373</v>
      </c>
      <c r="C10" s="67"/>
      <c r="D10" s="62"/>
      <c r="E10" s="63"/>
      <c r="F10" s="62"/>
      <c r="G10" s="63"/>
      <c r="H10" s="62"/>
      <c r="K10" s="52"/>
      <c r="L10" s="52"/>
      <c r="M10" s="52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s="58" customFormat="1" ht="14.25" x14ac:dyDescent="0.2">
      <c r="A11" s="56"/>
      <c r="B11" s="30" t="s">
        <v>374</v>
      </c>
      <c r="D11" s="3">
        <v>17732819.32</v>
      </c>
      <c r="E11" s="4"/>
      <c r="F11" s="3">
        <f t="shared" ref="F11:F117" si="0">H11-D11</f>
        <v>4434439.1499999985</v>
      </c>
      <c r="G11" s="4"/>
      <c r="H11" s="3">
        <v>22167258.469999999</v>
      </c>
      <c r="M11" s="68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25" s="58" customFormat="1" ht="14.25" hidden="1" x14ac:dyDescent="0.2">
      <c r="A12" s="56"/>
      <c r="B12" s="30" t="s">
        <v>375</v>
      </c>
      <c r="D12" s="3">
        <v>0</v>
      </c>
      <c r="E12" s="4"/>
      <c r="F12" s="3">
        <f t="shared" si="0"/>
        <v>0</v>
      </c>
      <c r="G12" s="4"/>
      <c r="H12" s="3">
        <v>0</v>
      </c>
      <c r="M12" s="68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s="58" customFormat="1" ht="14.25" hidden="1" x14ac:dyDescent="0.2">
      <c r="A13" s="56"/>
      <c r="B13" s="30" t="s">
        <v>376</v>
      </c>
      <c r="D13" s="3">
        <v>0</v>
      </c>
      <c r="E13" s="4"/>
      <c r="F13" s="3">
        <f t="shared" si="0"/>
        <v>0</v>
      </c>
      <c r="G13" s="4"/>
      <c r="H13" s="3">
        <v>0</v>
      </c>
      <c r="M13" s="68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25" s="58" customFormat="1" ht="14.25" hidden="1" x14ac:dyDescent="0.2">
      <c r="A14" s="56"/>
      <c r="B14" s="30" t="s">
        <v>377</v>
      </c>
      <c r="D14" s="3">
        <v>0</v>
      </c>
      <c r="E14" s="4"/>
      <c r="F14" s="3">
        <f t="shared" si="0"/>
        <v>0</v>
      </c>
      <c r="G14" s="4"/>
      <c r="H14" s="3">
        <v>0</v>
      </c>
      <c r="M14" s="68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s="58" customFormat="1" ht="14.25" hidden="1" x14ac:dyDescent="0.2">
      <c r="A15" s="56"/>
      <c r="B15" s="30" t="s">
        <v>378</v>
      </c>
      <c r="D15" s="3">
        <v>0</v>
      </c>
      <c r="E15" s="4"/>
      <c r="F15" s="3">
        <f t="shared" si="0"/>
        <v>0</v>
      </c>
      <c r="G15" s="4"/>
      <c r="H15" s="3">
        <v>0</v>
      </c>
      <c r="M15" s="68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5" s="58" customFormat="1" ht="14.25" hidden="1" x14ac:dyDescent="0.2">
      <c r="A16" s="56"/>
      <c r="B16" s="30" t="s">
        <v>99</v>
      </c>
      <c r="D16" s="3">
        <v>0</v>
      </c>
      <c r="E16" s="4"/>
      <c r="F16" s="3">
        <f t="shared" si="0"/>
        <v>0</v>
      </c>
      <c r="G16" s="4"/>
      <c r="H16" s="3">
        <v>0</v>
      </c>
      <c r="M16" s="68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s="58" customFormat="1" ht="14.25" hidden="1" x14ac:dyDescent="0.2">
      <c r="A17" s="56"/>
      <c r="B17" s="30" t="s">
        <v>379</v>
      </c>
      <c r="D17" s="3">
        <v>0</v>
      </c>
      <c r="E17" s="4"/>
      <c r="F17" s="3">
        <f t="shared" si="0"/>
        <v>0</v>
      </c>
      <c r="G17" s="4"/>
      <c r="H17" s="3">
        <v>0</v>
      </c>
      <c r="M17" s="68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s="58" customFormat="1" ht="14.25" hidden="1" x14ac:dyDescent="0.2">
      <c r="A18" s="56"/>
      <c r="B18" s="30" t="s">
        <v>380</v>
      </c>
      <c r="D18" s="3">
        <v>0</v>
      </c>
      <c r="E18" s="4"/>
      <c r="F18" s="3">
        <f t="shared" si="0"/>
        <v>0</v>
      </c>
      <c r="G18" s="4"/>
      <c r="H18" s="3">
        <v>0</v>
      </c>
      <c r="M18" s="6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s="58" customFormat="1" ht="14.25" hidden="1" x14ac:dyDescent="0.2">
      <c r="A19" s="56"/>
      <c r="B19" s="30" t="s">
        <v>381</v>
      </c>
      <c r="D19" s="3">
        <v>0</v>
      </c>
      <c r="E19" s="4"/>
      <c r="F19" s="3">
        <f t="shared" si="0"/>
        <v>0</v>
      </c>
      <c r="G19" s="4"/>
      <c r="H19" s="3">
        <v>0</v>
      </c>
      <c r="M19" s="68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s="58" customFormat="1" ht="14.25" hidden="1" x14ac:dyDescent="0.2">
      <c r="A20" s="56"/>
      <c r="B20" s="30" t="s">
        <v>382</v>
      </c>
      <c r="D20" s="3">
        <v>0</v>
      </c>
      <c r="E20" s="4"/>
      <c r="F20" s="3">
        <f t="shared" si="0"/>
        <v>0</v>
      </c>
      <c r="G20" s="4"/>
      <c r="H20" s="3">
        <v>0</v>
      </c>
      <c r="M20" s="68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s="58" customFormat="1" ht="14.25" hidden="1" x14ac:dyDescent="0.2">
      <c r="A21" s="56"/>
      <c r="B21" s="30" t="s">
        <v>383</v>
      </c>
      <c r="D21" s="3">
        <v>0</v>
      </c>
      <c r="E21" s="4"/>
      <c r="F21" s="3">
        <f t="shared" si="0"/>
        <v>0</v>
      </c>
      <c r="G21" s="4"/>
      <c r="H21" s="3">
        <v>0</v>
      </c>
      <c r="M21" s="68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5" s="58" customFormat="1" ht="14.25" hidden="1" x14ac:dyDescent="0.2">
      <c r="A22" s="56"/>
      <c r="B22" s="30" t="s">
        <v>384</v>
      </c>
      <c r="D22" s="3">
        <v>0</v>
      </c>
      <c r="E22" s="4"/>
      <c r="F22" s="3">
        <f t="shared" si="0"/>
        <v>0</v>
      </c>
      <c r="G22" s="4"/>
      <c r="H22" s="3">
        <v>0</v>
      </c>
      <c r="M22" s="68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s="58" customFormat="1" ht="14.25" hidden="1" x14ac:dyDescent="0.2">
      <c r="A23" s="56"/>
      <c r="B23" s="30" t="s">
        <v>385</v>
      </c>
      <c r="D23" s="3">
        <v>0</v>
      </c>
      <c r="E23" s="4"/>
      <c r="F23" s="3">
        <f t="shared" si="0"/>
        <v>0</v>
      </c>
      <c r="G23" s="4"/>
      <c r="H23" s="3">
        <v>0</v>
      </c>
      <c r="M23" s="68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s="58" customFormat="1" ht="14.25" hidden="1" x14ac:dyDescent="0.2">
      <c r="A24" s="56"/>
      <c r="B24" s="30" t="s">
        <v>386</v>
      </c>
      <c r="D24" s="3">
        <v>0</v>
      </c>
      <c r="E24" s="4"/>
      <c r="F24" s="3">
        <f t="shared" si="0"/>
        <v>0</v>
      </c>
      <c r="G24" s="4"/>
      <c r="H24" s="3">
        <v>0</v>
      </c>
      <c r="M24" s="68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s="58" customFormat="1" ht="14.25" hidden="1" x14ac:dyDescent="0.2">
      <c r="A25" s="56"/>
      <c r="B25" s="30" t="s">
        <v>387</v>
      </c>
      <c r="D25" s="3">
        <v>0</v>
      </c>
      <c r="E25" s="4"/>
      <c r="F25" s="3">
        <f t="shared" si="0"/>
        <v>0</v>
      </c>
      <c r="G25" s="4"/>
      <c r="H25" s="3">
        <v>0</v>
      </c>
      <c r="M25" s="68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5" s="58" customFormat="1" ht="14.25" hidden="1" x14ac:dyDescent="0.2">
      <c r="A26" s="56"/>
      <c r="B26" s="30" t="s">
        <v>388</v>
      </c>
      <c r="D26" s="3">
        <v>0</v>
      </c>
      <c r="E26" s="4"/>
      <c r="F26" s="3">
        <f t="shared" si="0"/>
        <v>0</v>
      </c>
      <c r="G26" s="4"/>
      <c r="H26" s="3">
        <v>0</v>
      </c>
      <c r="M26" s="68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s="58" customFormat="1" ht="14.25" hidden="1" x14ac:dyDescent="0.2">
      <c r="A27" s="56"/>
      <c r="B27" s="30" t="s">
        <v>389</v>
      </c>
      <c r="D27" s="3">
        <v>0</v>
      </c>
      <c r="E27" s="4"/>
      <c r="F27" s="3">
        <f t="shared" si="0"/>
        <v>0</v>
      </c>
      <c r="G27" s="4"/>
      <c r="H27" s="3">
        <v>0</v>
      </c>
      <c r="M27" s="68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s="58" customFormat="1" ht="14.25" hidden="1" x14ac:dyDescent="0.2">
      <c r="A28" s="56"/>
      <c r="B28" s="30" t="s">
        <v>390</v>
      </c>
      <c r="D28" s="3">
        <v>0</v>
      </c>
      <c r="E28" s="4"/>
      <c r="F28" s="3">
        <f t="shared" si="0"/>
        <v>0</v>
      </c>
      <c r="G28" s="4"/>
      <c r="H28" s="3">
        <v>0</v>
      </c>
      <c r="M28" s="68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 s="58" customFormat="1" ht="14.25" hidden="1" x14ac:dyDescent="0.2">
      <c r="A29" s="56"/>
      <c r="B29" s="30" t="s">
        <v>391</v>
      </c>
      <c r="D29" s="3">
        <v>0</v>
      </c>
      <c r="E29" s="4"/>
      <c r="F29" s="3">
        <f t="shared" si="0"/>
        <v>0</v>
      </c>
      <c r="G29" s="4"/>
      <c r="H29" s="3">
        <v>0</v>
      </c>
      <c r="M29" s="68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5" s="58" customFormat="1" ht="14.25" hidden="1" x14ac:dyDescent="0.2">
      <c r="A30" s="56"/>
      <c r="B30" s="30" t="s">
        <v>392</v>
      </c>
      <c r="D30" s="3">
        <v>0</v>
      </c>
      <c r="E30" s="4"/>
      <c r="F30" s="3">
        <f t="shared" si="0"/>
        <v>0</v>
      </c>
      <c r="G30" s="4"/>
      <c r="H30" s="3">
        <v>0</v>
      </c>
      <c r="M30" s="68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 s="58" customFormat="1" ht="14.25" hidden="1" x14ac:dyDescent="0.2">
      <c r="A31" s="56"/>
      <c r="B31" s="30" t="s">
        <v>393</v>
      </c>
      <c r="D31" s="3">
        <v>0</v>
      </c>
      <c r="E31" s="4"/>
      <c r="F31" s="3">
        <f t="shared" si="0"/>
        <v>0</v>
      </c>
      <c r="G31" s="4"/>
      <c r="H31" s="3">
        <v>0</v>
      </c>
      <c r="M31" s="68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s="58" customFormat="1" ht="14.25" hidden="1" x14ac:dyDescent="0.2">
      <c r="A32" s="56"/>
      <c r="B32" s="30" t="s">
        <v>394</v>
      </c>
      <c r="D32" s="3">
        <v>0</v>
      </c>
      <c r="E32" s="4"/>
      <c r="F32" s="3">
        <f t="shared" si="0"/>
        <v>0</v>
      </c>
      <c r="G32" s="4"/>
      <c r="H32" s="3">
        <v>0</v>
      </c>
      <c r="M32" s="68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s="58" customFormat="1" ht="14.25" hidden="1" x14ac:dyDescent="0.2">
      <c r="A33" s="56"/>
      <c r="B33" s="30" t="s">
        <v>395</v>
      </c>
      <c r="D33" s="3">
        <v>0</v>
      </c>
      <c r="E33" s="4"/>
      <c r="F33" s="3">
        <f t="shared" si="0"/>
        <v>0</v>
      </c>
      <c r="G33" s="4"/>
      <c r="H33" s="3">
        <v>0</v>
      </c>
      <c r="M33" s="68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s="58" customFormat="1" ht="14.25" hidden="1" x14ac:dyDescent="0.2">
      <c r="A34" s="56"/>
      <c r="B34" s="30" t="s">
        <v>396</v>
      </c>
      <c r="D34" s="3">
        <v>0</v>
      </c>
      <c r="E34" s="4"/>
      <c r="F34" s="3">
        <f>H34-D34</f>
        <v>0</v>
      </c>
      <c r="G34" s="4"/>
      <c r="H34" s="3">
        <v>0</v>
      </c>
      <c r="M34" s="68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s="58" customFormat="1" ht="14.25" hidden="1" x14ac:dyDescent="0.2">
      <c r="A35" s="56"/>
      <c r="B35" s="30" t="s">
        <v>397</v>
      </c>
      <c r="D35" s="3">
        <v>0</v>
      </c>
      <c r="E35" s="4"/>
      <c r="F35" s="3">
        <f t="shared" si="0"/>
        <v>0</v>
      </c>
      <c r="G35" s="4"/>
      <c r="H35" s="3">
        <v>0</v>
      </c>
      <c r="M35" s="68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s="58" customFormat="1" ht="14.25" hidden="1" x14ac:dyDescent="0.2">
      <c r="A36" s="56"/>
      <c r="B36" s="30" t="s">
        <v>398</v>
      </c>
      <c r="D36" s="3">
        <v>0</v>
      </c>
      <c r="E36" s="4"/>
      <c r="F36" s="3">
        <f t="shared" si="0"/>
        <v>0</v>
      </c>
      <c r="G36" s="4"/>
      <c r="H36" s="3">
        <v>0</v>
      </c>
      <c r="M36" s="68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s="58" customFormat="1" ht="14.25" hidden="1" x14ac:dyDescent="0.2">
      <c r="A37" s="56"/>
      <c r="B37" s="30" t="s">
        <v>399</v>
      </c>
      <c r="D37" s="3">
        <v>0</v>
      </c>
      <c r="E37" s="4"/>
      <c r="F37" s="3">
        <f t="shared" si="0"/>
        <v>0</v>
      </c>
      <c r="G37" s="4"/>
      <c r="H37" s="3">
        <v>0</v>
      </c>
      <c r="M37" s="68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s="58" customFormat="1" ht="14.25" hidden="1" x14ac:dyDescent="0.2">
      <c r="A38" s="56"/>
      <c r="B38" s="30" t="s">
        <v>400</v>
      </c>
      <c r="D38" s="3">
        <v>0</v>
      </c>
      <c r="E38" s="4"/>
      <c r="F38" s="3">
        <f t="shared" si="0"/>
        <v>0</v>
      </c>
      <c r="G38" s="4"/>
      <c r="H38" s="3">
        <v>0</v>
      </c>
      <c r="M38" s="68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s="58" customFormat="1" ht="14.25" hidden="1" x14ac:dyDescent="0.2">
      <c r="A39" s="56"/>
      <c r="B39" s="30" t="s">
        <v>401</v>
      </c>
      <c r="D39" s="3">
        <v>0</v>
      </c>
      <c r="E39" s="4"/>
      <c r="F39" s="3">
        <f t="shared" si="0"/>
        <v>0</v>
      </c>
      <c r="G39" s="4"/>
      <c r="H39" s="3">
        <v>0</v>
      </c>
      <c r="M39" s="68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s="58" customFormat="1" ht="14.25" hidden="1" x14ac:dyDescent="0.2">
      <c r="A40" s="56"/>
      <c r="B40" s="30" t="s">
        <v>402</v>
      </c>
      <c r="D40" s="3">
        <v>0</v>
      </c>
      <c r="E40" s="4"/>
      <c r="F40" s="3">
        <f t="shared" si="0"/>
        <v>0</v>
      </c>
      <c r="G40" s="4"/>
      <c r="H40" s="3">
        <v>0</v>
      </c>
      <c r="M40" s="68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s="58" customFormat="1" ht="14.25" hidden="1" x14ac:dyDescent="0.2">
      <c r="A41" s="56"/>
      <c r="B41" s="30" t="s">
        <v>403</v>
      </c>
      <c r="D41" s="3">
        <v>0</v>
      </c>
      <c r="E41" s="4"/>
      <c r="F41" s="3">
        <f t="shared" si="0"/>
        <v>0</v>
      </c>
      <c r="G41" s="4"/>
      <c r="H41" s="3">
        <v>0</v>
      </c>
      <c r="M41" s="68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 s="58" customFormat="1" ht="14.25" hidden="1" x14ac:dyDescent="0.2">
      <c r="A42" s="56"/>
      <c r="B42" s="30" t="s">
        <v>404</v>
      </c>
      <c r="D42" s="3">
        <v>0</v>
      </c>
      <c r="E42" s="4"/>
      <c r="F42" s="3">
        <f t="shared" si="0"/>
        <v>0</v>
      </c>
      <c r="G42" s="4"/>
      <c r="H42" s="3">
        <v>0</v>
      </c>
      <c r="M42" s="68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s="58" customFormat="1" ht="14.25" hidden="1" x14ac:dyDescent="0.2">
      <c r="A43" s="56"/>
      <c r="B43" s="30" t="s">
        <v>405</v>
      </c>
      <c r="D43" s="3">
        <v>0</v>
      </c>
      <c r="E43" s="4"/>
      <c r="F43" s="3">
        <f t="shared" si="0"/>
        <v>0</v>
      </c>
      <c r="G43" s="4"/>
      <c r="H43" s="3">
        <v>0</v>
      </c>
      <c r="M43" s="68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s="58" customFormat="1" ht="14.25" hidden="1" x14ac:dyDescent="0.2">
      <c r="A44" s="56"/>
      <c r="B44" s="30" t="s">
        <v>406</v>
      </c>
      <c r="D44" s="3">
        <v>0</v>
      </c>
      <c r="E44" s="4"/>
      <c r="F44" s="3">
        <f t="shared" si="0"/>
        <v>0</v>
      </c>
      <c r="G44" s="4"/>
      <c r="H44" s="3">
        <v>0</v>
      </c>
      <c r="M44" s="68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s="58" customFormat="1" ht="14.25" hidden="1" x14ac:dyDescent="0.2">
      <c r="A45" s="56"/>
      <c r="B45" s="30" t="s">
        <v>387</v>
      </c>
      <c r="D45" s="3">
        <v>0</v>
      </c>
      <c r="E45" s="4"/>
      <c r="F45" s="3">
        <f t="shared" si="0"/>
        <v>0</v>
      </c>
      <c r="G45" s="4"/>
      <c r="H45" s="3">
        <v>0</v>
      </c>
      <c r="M45" s="68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25" s="58" customFormat="1" ht="14.25" hidden="1" x14ac:dyDescent="0.2">
      <c r="A46" s="56"/>
      <c r="B46" s="30" t="s">
        <v>393</v>
      </c>
      <c r="D46" s="3">
        <v>0</v>
      </c>
      <c r="E46" s="4"/>
      <c r="F46" s="3">
        <f t="shared" si="0"/>
        <v>0</v>
      </c>
      <c r="G46" s="4"/>
      <c r="H46" s="3">
        <v>0</v>
      </c>
      <c r="M46" s="68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:25" s="58" customFormat="1" ht="14.25" hidden="1" x14ac:dyDescent="0.2">
      <c r="A47" s="56"/>
      <c r="B47" s="30" t="s">
        <v>407</v>
      </c>
      <c r="D47" s="3">
        <v>0</v>
      </c>
      <c r="E47" s="4"/>
      <c r="F47" s="3">
        <f t="shared" si="0"/>
        <v>0</v>
      </c>
      <c r="G47" s="4"/>
      <c r="H47" s="3">
        <v>0</v>
      </c>
      <c r="M47" s="68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:25" s="58" customFormat="1" ht="14.25" hidden="1" x14ac:dyDescent="0.2">
      <c r="A48" s="56"/>
      <c r="B48" s="30" t="s">
        <v>408</v>
      </c>
      <c r="D48" s="3">
        <v>0</v>
      </c>
      <c r="E48" s="4"/>
      <c r="F48" s="3">
        <f t="shared" si="0"/>
        <v>0</v>
      </c>
      <c r="G48" s="4"/>
      <c r="H48" s="3">
        <v>0</v>
      </c>
      <c r="M48" s="68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 s="58" customFormat="1" ht="14.25" hidden="1" x14ac:dyDescent="0.2">
      <c r="A49" s="56"/>
      <c r="B49" s="30" t="s">
        <v>409</v>
      </c>
      <c r="D49" s="3">
        <v>0</v>
      </c>
      <c r="E49" s="4"/>
      <c r="F49" s="3">
        <f t="shared" si="0"/>
        <v>0</v>
      </c>
      <c r="G49" s="4"/>
      <c r="H49" s="3">
        <v>0</v>
      </c>
      <c r="M49" s="68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 s="58" customFormat="1" ht="14.25" hidden="1" x14ac:dyDescent="0.2">
      <c r="A50" s="56"/>
      <c r="B50" s="30" t="s">
        <v>410</v>
      </c>
      <c r="D50" s="2">
        <v>0</v>
      </c>
      <c r="E50" s="4"/>
      <c r="F50" s="2">
        <f>H50-D50</f>
        <v>0</v>
      </c>
      <c r="G50" s="4"/>
      <c r="H50" s="2">
        <v>0</v>
      </c>
      <c r="M50" s="68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5" s="58" customFormat="1" ht="14.25" hidden="1" x14ac:dyDescent="0.2">
      <c r="A51" s="56"/>
      <c r="B51" s="30" t="s">
        <v>411</v>
      </c>
      <c r="D51" s="2">
        <v>0</v>
      </c>
      <c r="E51" s="4"/>
      <c r="F51" s="2">
        <f t="shared" si="0"/>
        <v>0</v>
      </c>
      <c r="G51" s="4"/>
      <c r="H51" s="2">
        <v>0</v>
      </c>
      <c r="M51" s="68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 s="58" customFormat="1" ht="14.25" hidden="1" x14ac:dyDescent="0.2">
      <c r="A52" s="56"/>
      <c r="B52" s="30" t="s">
        <v>412</v>
      </c>
      <c r="D52" s="2">
        <v>0</v>
      </c>
      <c r="E52" s="4"/>
      <c r="F52" s="2">
        <f t="shared" si="0"/>
        <v>0</v>
      </c>
      <c r="G52" s="4"/>
      <c r="H52" s="2">
        <v>0</v>
      </c>
      <c r="M52" s="68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s="58" customFormat="1" ht="14.25" hidden="1" x14ac:dyDescent="0.2">
      <c r="A53" s="56"/>
      <c r="B53" s="30" t="s">
        <v>413</v>
      </c>
      <c r="D53" s="2">
        <v>0</v>
      </c>
      <c r="E53" s="4"/>
      <c r="F53" s="2">
        <f t="shared" si="0"/>
        <v>0</v>
      </c>
      <c r="G53" s="4"/>
      <c r="H53" s="2">
        <v>0</v>
      </c>
      <c r="M53" s="68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s="58" customFormat="1" ht="14.25" hidden="1" x14ac:dyDescent="0.2">
      <c r="A54" s="56"/>
      <c r="B54" s="30" t="s">
        <v>414</v>
      </c>
      <c r="D54" s="2">
        <v>0</v>
      </c>
      <c r="E54" s="4"/>
      <c r="F54" s="2">
        <f t="shared" si="0"/>
        <v>0</v>
      </c>
      <c r="G54" s="4"/>
      <c r="H54" s="2">
        <v>0</v>
      </c>
      <c r="M54" s="68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 s="58" customFormat="1" ht="14.25" hidden="1" x14ac:dyDescent="0.2">
      <c r="A55" s="56"/>
      <c r="B55" s="30" t="s">
        <v>415</v>
      </c>
      <c r="D55" s="2">
        <v>0</v>
      </c>
      <c r="E55" s="4"/>
      <c r="F55" s="2">
        <f t="shared" si="0"/>
        <v>0</v>
      </c>
      <c r="G55" s="4"/>
      <c r="H55" s="2">
        <v>0</v>
      </c>
      <c r="M55" s="68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s="58" customFormat="1" ht="14.25" hidden="1" x14ac:dyDescent="0.2">
      <c r="A56" s="56"/>
      <c r="B56" s="30" t="s">
        <v>416</v>
      </c>
      <c r="D56" s="2">
        <v>0</v>
      </c>
      <c r="E56" s="4"/>
      <c r="F56" s="2">
        <f t="shared" si="0"/>
        <v>0</v>
      </c>
      <c r="G56" s="4"/>
      <c r="H56" s="2">
        <v>0</v>
      </c>
      <c r="M56" s="68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5" s="58" customFormat="1" ht="14.25" hidden="1" x14ac:dyDescent="0.2">
      <c r="A57" s="56"/>
      <c r="B57" s="30" t="s">
        <v>417</v>
      </c>
      <c r="D57" s="2">
        <v>0</v>
      </c>
      <c r="E57" s="4"/>
      <c r="F57" s="2">
        <f t="shared" si="0"/>
        <v>0</v>
      </c>
      <c r="G57" s="4"/>
      <c r="H57" s="2">
        <v>0</v>
      </c>
      <c r="M57" s="68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:25" s="58" customFormat="1" ht="14.25" hidden="1" x14ac:dyDescent="0.2">
      <c r="A58" s="56"/>
      <c r="B58" s="30" t="s">
        <v>418</v>
      </c>
      <c r="D58" s="2">
        <v>0</v>
      </c>
      <c r="E58" s="4"/>
      <c r="F58" s="2">
        <f t="shared" si="0"/>
        <v>0</v>
      </c>
      <c r="G58" s="4"/>
      <c r="H58" s="2">
        <v>0</v>
      </c>
      <c r="M58" s="68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5" s="58" customFormat="1" ht="14.25" hidden="1" x14ac:dyDescent="0.2">
      <c r="A59" s="56"/>
      <c r="B59" s="30" t="s">
        <v>419</v>
      </c>
      <c r="D59" s="2">
        <v>0</v>
      </c>
      <c r="E59" s="4"/>
      <c r="F59" s="2">
        <f t="shared" si="0"/>
        <v>0</v>
      </c>
      <c r="G59" s="4"/>
      <c r="H59" s="2">
        <v>0</v>
      </c>
      <c r="M59" s="68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5" s="58" customFormat="1" ht="14.25" hidden="1" x14ac:dyDescent="0.2">
      <c r="A60" s="56"/>
      <c r="B60" s="30" t="s">
        <v>420</v>
      </c>
      <c r="D60" s="2">
        <v>0</v>
      </c>
      <c r="E60" s="4"/>
      <c r="F60" s="2">
        <f t="shared" si="0"/>
        <v>0</v>
      </c>
      <c r="G60" s="4"/>
      <c r="H60" s="2">
        <v>0</v>
      </c>
      <c r="M60" s="68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:25" s="58" customFormat="1" ht="14.25" hidden="1" x14ac:dyDescent="0.2">
      <c r="A61" s="56"/>
      <c r="B61" s="30" t="s">
        <v>421</v>
      </c>
      <c r="D61" s="2">
        <v>0</v>
      </c>
      <c r="E61" s="4"/>
      <c r="F61" s="2">
        <f t="shared" si="0"/>
        <v>0</v>
      </c>
      <c r="G61" s="4"/>
      <c r="H61" s="2">
        <v>0</v>
      </c>
      <c r="M61" s="68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5" s="58" customFormat="1" ht="14.25" hidden="1" x14ac:dyDescent="0.2">
      <c r="A62" s="56"/>
      <c r="B62" s="30" t="s">
        <v>422</v>
      </c>
      <c r="D62" s="2">
        <v>0</v>
      </c>
      <c r="E62" s="4"/>
      <c r="F62" s="2">
        <f t="shared" si="0"/>
        <v>0</v>
      </c>
      <c r="G62" s="4"/>
      <c r="H62" s="2">
        <v>0</v>
      </c>
      <c r="M62" s="68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5" s="58" customFormat="1" ht="14.25" hidden="1" x14ac:dyDescent="0.2">
      <c r="A63" s="56"/>
      <c r="B63" s="30" t="s">
        <v>423</v>
      </c>
      <c r="D63" s="3">
        <v>0</v>
      </c>
      <c r="E63" s="4"/>
      <c r="F63" s="2">
        <f t="shared" si="0"/>
        <v>0</v>
      </c>
      <c r="G63" s="4"/>
      <c r="H63" s="3">
        <v>0</v>
      </c>
      <c r="M63" s="52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25" s="58" customFormat="1" ht="14.25" hidden="1" x14ac:dyDescent="0.2">
      <c r="A64" s="56"/>
      <c r="B64" s="30" t="s">
        <v>423</v>
      </c>
      <c r="D64" s="3">
        <v>0</v>
      </c>
      <c r="E64" s="4"/>
      <c r="F64" s="3">
        <f>H64-D64</f>
        <v>0</v>
      </c>
      <c r="G64" s="4"/>
      <c r="H64" s="3">
        <v>0</v>
      </c>
      <c r="M64" s="52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s="58" customFormat="1" ht="14.25" hidden="1" x14ac:dyDescent="0.2">
      <c r="A65" s="56"/>
      <c r="B65" s="30" t="s">
        <v>424</v>
      </c>
      <c r="D65" s="3">
        <v>0</v>
      </c>
      <c r="E65" s="4"/>
      <c r="F65" s="3">
        <f>H65-D65</f>
        <v>0</v>
      </c>
      <c r="G65" s="4"/>
      <c r="H65" s="3">
        <v>0</v>
      </c>
      <c r="M65" s="52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25" s="58" customFormat="1" ht="14.25" hidden="1" x14ac:dyDescent="0.2">
      <c r="A66" s="56"/>
      <c r="B66" s="30" t="s">
        <v>425</v>
      </c>
      <c r="D66" s="2">
        <v>0</v>
      </c>
      <c r="E66" s="4"/>
      <c r="F66" s="2">
        <f t="shared" si="0"/>
        <v>0</v>
      </c>
      <c r="G66" s="4"/>
      <c r="H66" s="2">
        <v>0</v>
      </c>
      <c r="M66" s="68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:25" s="58" customFormat="1" ht="14.25" hidden="1" x14ac:dyDescent="0.2">
      <c r="A67" s="56"/>
      <c r="B67" s="30" t="s">
        <v>426</v>
      </c>
      <c r="D67" s="2">
        <v>0</v>
      </c>
      <c r="E67" s="4"/>
      <c r="F67" s="2">
        <f t="shared" si="0"/>
        <v>0</v>
      </c>
      <c r="G67" s="4"/>
      <c r="H67" s="2">
        <v>0</v>
      </c>
      <c r="M67" s="68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25" s="58" customFormat="1" ht="14.25" hidden="1" x14ac:dyDescent="0.2">
      <c r="A68" s="56"/>
      <c r="B68" s="30" t="s">
        <v>427</v>
      </c>
      <c r="D68" s="2">
        <v>0</v>
      </c>
      <c r="E68" s="4"/>
      <c r="F68" s="2">
        <f t="shared" si="0"/>
        <v>0</v>
      </c>
      <c r="G68" s="4"/>
      <c r="H68" s="2">
        <v>0</v>
      </c>
      <c r="M68" s="68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25" s="58" customFormat="1" ht="14.25" hidden="1" x14ac:dyDescent="0.2">
      <c r="A69" s="56"/>
      <c r="B69" s="30" t="s">
        <v>428</v>
      </c>
      <c r="D69" s="2">
        <v>0</v>
      </c>
      <c r="E69" s="4"/>
      <c r="F69" s="2">
        <f t="shared" si="0"/>
        <v>0</v>
      </c>
      <c r="G69" s="4"/>
      <c r="H69" s="2">
        <v>0</v>
      </c>
      <c r="M69" s="68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:25" s="58" customFormat="1" ht="14.25" hidden="1" x14ac:dyDescent="0.2">
      <c r="A70" s="56"/>
      <c r="B70" s="30" t="s">
        <v>429</v>
      </c>
      <c r="D70" s="2">
        <v>0</v>
      </c>
      <c r="E70" s="4"/>
      <c r="F70" s="2">
        <f t="shared" si="0"/>
        <v>0</v>
      </c>
      <c r="G70" s="4"/>
      <c r="H70" s="2">
        <v>0</v>
      </c>
      <c r="M70" s="68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s="58" customFormat="1" ht="14.25" hidden="1" x14ac:dyDescent="0.2">
      <c r="A71" s="56"/>
      <c r="B71" s="30" t="s">
        <v>430</v>
      </c>
      <c r="D71" s="2">
        <v>0</v>
      </c>
      <c r="E71" s="4"/>
      <c r="F71" s="2">
        <f t="shared" si="0"/>
        <v>0</v>
      </c>
      <c r="G71" s="4"/>
      <c r="H71" s="2">
        <v>0</v>
      </c>
      <c r="M71" s="68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s="58" customFormat="1" ht="14.25" hidden="1" x14ac:dyDescent="0.2">
      <c r="A72" s="56"/>
      <c r="B72" s="30" t="s">
        <v>431</v>
      </c>
      <c r="D72" s="2">
        <v>0</v>
      </c>
      <c r="E72" s="4"/>
      <c r="F72" s="2">
        <f t="shared" si="0"/>
        <v>0</v>
      </c>
      <c r="G72" s="4"/>
      <c r="H72" s="2">
        <v>0</v>
      </c>
      <c r="M72" s="68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s="58" customFormat="1" ht="14.25" hidden="1" x14ac:dyDescent="0.2">
      <c r="A73" s="56"/>
      <c r="B73" s="30" t="s">
        <v>432</v>
      </c>
      <c r="D73" s="3">
        <v>0</v>
      </c>
      <c r="E73" s="4"/>
      <c r="F73" s="2">
        <f t="shared" si="0"/>
        <v>0</v>
      </c>
      <c r="G73" s="4"/>
      <c r="H73" s="3">
        <v>0</v>
      </c>
      <c r="M73" s="68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s="58" customFormat="1" ht="14.25" hidden="1" x14ac:dyDescent="0.2">
      <c r="A74" s="56"/>
      <c r="B74" s="30" t="s">
        <v>433</v>
      </c>
      <c r="D74" s="3">
        <v>0</v>
      </c>
      <c r="E74" s="4"/>
      <c r="F74" s="2">
        <f t="shared" si="0"/>
        <v>0</v>
      </c>
      <c r="G74" s="4"/>
      <c r="H74" s="3">
        <v>0</v>
      </c>
      <c r="M74" s="68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5" s="58" customFormat="1" ht="14.25" hidden="1" x14ac:dyDescent="0.2">
      <c r="A75" s="56"/>
      <c r="B75" s="30" t="s">
        <v>434</v>
      </c>
      <c r="D75" s="3">
        <v>0</v>
      </c>
      <c r="E75" s="4"/>
      <c r="F75" s="2">
        <f t="shared" si="0"/>
        <v>0</v>
      </c>
      <c r="G75" s="4"/>
      <c r="H75" s="3">
        <v>0</v>
      </c>
      <c r="M75" s="68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5" s="58" customFormat="1" ht="14.25" hidden="1" x14ac:dyDescent="0.2">
      <c r="A76" s="56"/>
      <c r="B76" s="30" t="s">
        <v>435</v>
      </c>
      <c r="D76" s="3">
        <v>0</v>
      </c>
      <c r="E76" s="4"/>
      <c r="F76" s="2">
        <f t="shared" si="0"/>
        <v>0</v>
      </c>
      <c r="G76" s="4"/>
      <c r="H76" s="3">
        <v>0</v>
      </c>
      <c r="M76" s="68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s="58" customFormat="1" ht="14.25" hidden="1" x14ac:dyDescent="0.2">
      <c r="A77" s="56"/>
      <c r="B77" s="30" t="s">
        <v>436</v>
      </c>
      <c r="D77" s="3">
        <v>0</v>
      </c>
      <c r="E77" s="4"/>
      <c r="F77" s="3">
        <f>H77-D77</f>
        <v>0</v>
      </c>
      <c r="G77" s="4"/>
      <c r="H77" s="3">
        <v>0</v>
      </c>
      <c r="M77" s="52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s="58" customFormat="1" ht="14.25" hidden="1" x14ac:dyDescent="0.2">
      <c r="A78" s="56"/>
      <c r="B78" s="30" t="s">
        <v>437</v>
      </c>
      <c r="D78" s="3">
        <v>0</v>
      </c>
      <c r="E78" s="4"/>
      <c r="F78" s="2">
        <f t="shared" si="0"/>
        <v>0</v>
      </c>
      <c r="G78" s="4"/>
      <c r="H78" s="3">
        <v>0</v>
      </c>
      <c r="M78" s="52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s="58" customFormat="1" ht="14.25" hidden="1" x14ac:dyDescent="0.2">
      <c r="A79" s="56"/>
      <c r="B79" s="30" t="s">
        <v>438</v>
      </c>
      <c r="D79" s="3">
        <v>0</v>
      </c>
      <c r="E79" s="4"/>
      <c r="F79" s="2">
        <f t="shared" si="0"/>
        <v>0</v>
      </c>
      <c r="G79" s="4"/>
      <c r="H79" s="3">
        <v>0</v>
      </c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s="58" customFormat="1" ht="14.25" hidden="1" x14ac:dyDescent="0.2">
      <c r="A80" s="56"/>
      <c r="B80" s="30" t="s">
        <v>439</v>
      </c>
      <c r="D80" s="3">
        <v>0</v>
      </c>
      <c r="E80" s="4"/>
      <c r="F80" s="3">
        <f>H80-D80</f>
        <v>0</v>
      </c>
      <c r="G80" s="4"/>
      <c r="H80" s="3">
        <v>0</v>
      </c>
      <c r="M80" s="52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s="58" customFormat="1" ht="14.25" hidden="1" x14ac:dyDescent="0.2">
      <c r="A81" s="56"/>
      <c r="B81" s="30" t="s">
        <v>440</v>
      </c>
      <c r="D81" s="3">
        <v>0</v>
      </c>
      <c r="E81" s="4"/>
      <c r="F81" s="2">
        <f t="shared" si="0"/>
        <v>0</v>
      </c>
      <c r="G81" s="4"/>
      <c r="H81" s="3">
        <v>0</v>
      </c>
      <c r="M81" s="68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s="58" customFormat="1" ht="14.25" hidden="1" x14ac:dyDescent="0.2">
      <c r="A82" s="56"/>
      <c r="B82" s="30" t="s">
        <v>440</v>
      </c>
      <c r="D82" s="3">
        <v>0</v>
      </c>
      <c r="E82" s="4"/>
      <c r="F82" s="2">
        <f t="shared" si="0"/>
        <v>0</v>
      </c>
      <c r="G82" s="4"/>
      <c r="H82" s="3">
        <v>0</v>
      </c>
      <c r="M82" s="68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s="58" customFormat="1" ht="14.25" hidden="1" x14ac:dyDescent="0.2">
      <c r="A83" s="56"/>
      <c r="B83" s="30" t="s">
        <v>440</v>
      </c>
      <c r="D83" s="3">
        <v>0</v>
      </c>
      <c r="E83" s="4"/>
      <c r="F83" s="2">
        <f t="shared" si="0"/>
        <v>0</v>
      </c>
      <c r="G83" s="4"/>
      <c r="H83" s="3">
        <v>0</v>
      </c>
      <c r="M83" s="68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s="58" customFormat="1" ht="14.25" hidden="1" x14ac:dyDescent="0.2">
      <c r="A84" s="56"/>
      <c r="B84" s="30" t="s">
        <v>441</v>
      </c>
      <c r="D84" s="3">
        <v>0</v>
      </c>
      <c r="E84" s="4"/>
      <c r="F84" s="2">
        <f t="shared" si="0"/>
        <v>0</v>
      </c>
      <c r="G84" s="4"/>
      <c r="H84" s="2">
        <v>0</v>
      </c>
      <c r="M84" s="68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58" customFormat="1" ht="14.25" hidden="1" x14ac:dyDescent="0.2">
      <c r="A85" s="56"/>
      <c r="B85" s="30" t="s">
        <v>104</v>
      </c>
      <c r="D85" s="3">
        <v>0</v>
      </c>
      <c r="E85" s="4"/>
      <c r="F85" s="2">
        <f t="shared" si="0"/>
        <v>0</v>
      </c>
      <c r="G85" s="4"/>
      <c r="H85" s="2">
        <v>0</v>
      </c>
      <c r="M85" s="68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ht="14.25" hidden="1" x14ac:dyDescent="0.2">
      <c r="A86" s="56"/>
      <c r="B86" s="30" t="s">
        <v>442</v>
      </c>
      <c r="C86" s="58"/>
      <c r="D86" s="3">
        <v>0</v>
      </c>
      <c r="E86" s="4"/>
      <c r="F86" s="2">
        <f t="shared" si="0"/>
        <v>0</v>
      </c>
      <c r="H86" s="62">
        <v>0</v>
      </c>
    </row>
    <row r="87" spans="1:25" ht="14.25" hidden="1" x14ac:dyDescent="0.2">
      <c r="A87" s="56"/>
      <c r="B87" s="30" t="s">
        <v>443</v>
      </c>
      <c r="C87" s="58"/>
      <c r="D87" s="3">
        <v>0</v>
      </c>
      <c r="E87" s="4"/>
      <c r="F87" s="2">
        <f t="shared" si="0"/>
        <v>0</v>
      </c>
      <c r="H87" s="62">
        <v>0</v>
      </c>
    </row>
    <row r="88" spans="1:25" ht="14.25" hidden="1" x14ac:dyDescent="0.2">
      <c r="A88" s="56"/>
      <c r="B88" s="30" t="s">
        <v>444</v>
      </c>
      <c r="C88" s="58"/>
      <c r="D88" s="3">
        <v>0</v>
      </c>
      <c r="E88" s="4"/>
      <c r="F88" s="2">
        <f t="shared" si="0"/>
        <v>0</v>
      </c>
      <c r="H88" s="62">
        <v>0</v>
      </c>
    </row>
    <row r="89" spans="1:25" ht="14.25" hidden="1" x14ac:dyDescent="0.2">
      <c r="A89" s="56"/>
      <c r="B89" s="30" t="s">
        <v>445</v>
      </c>
      <c r="C89" s="58"/>
      <c r="D89" s="3">
        <v>0</v>
      </c>
      <c r="E89" s="4"/>
      <c r="F89" s="2">
        <f>H89-D89</f>
        <v>0</v>
      </c>
      <c r="H89" s="62">
        <v>0</v>
      </c>
    </row>
    <row r="90" spans="1:25" ht="14.25" hidden="1" x14ac:dyDescent="0.2">
      <c r="A90" s="56"/>
      <c r="B90" s="30" t="s">
        <v>446</v>
      </c>
      <c r="C90" s="58"/>
      <c r="D90" s="3">
        <v>0</v>
      </c>
      <c r="E90" s="4"/>
      <c r="F90" s="2">
        <f>H90-D90</f>
        <v>0</v>
      </c>
      <c r="H90" s="62">
        <v>0</v>
      </c>
    </row>
    <row r="91" spans="1:25" ht="14.25" hidden="1" x14ac:dyDescent="0.2">
      <c r="A91" s="56"/>
      <c r="B91" s="30" t="s">
        <v>447</v>
      </c>
      <c r="C91" s="58"/>
      <c r="D91" s="3">
        <v>0</v>
      </c>
      <c r="E91" s="4"/>
      <c r="F91" s="2">
        <f t="shared" si="0"/>
        <v>0</v>
      </c>
      <c r="H91" s="62">
        <v>0</v>
      </c>
    </row>
    <row r="92" spans="1:25" ht="14.25" hidden="1" x14ac:dyDescent="0.2">
      <c r="A92" s="56"/>
      <c r="B92" s="30" t="s">
        <v>448</v>
      </c>
      <c r="C92" s="58"/>
      <c r="D92" s="3">
        <v>0</v>
      </c>
      <c r="E92" s="4"/>
      <c r="F92" s="2">
        <f t="shared" si="0"/>
        <v>0</v>
      </c>
      <c r="H92" s="62">
        <v>0</v>
      </c>
    </row>
    <row r="93" spans="1:25" ht="14.25" hidden="1" x14ac:dyDescent="0.2">
      <c r="A93" s="56"/>
      <c r="B93" s="30" t="s">
        <v>449</v>
      </c>
      <c r="C93" s="58"/>
      <c r="D93" s="3">
        <v>0</v>
      </c>
      <c r="E93" s="4"/>
      <c r="F93" s="2">
        <f t="shared" si="0"/>
        <v>0</v>
      </c>
      <c r="H93" s="62">
        <v>0</v>
      </c>
    </row>
    <row r="94" spans="1:25" ht="14.25" x14ac:dyDescent="0.2">
      <c r="A94" s="56"/>
      <c r="B94" s="30" t="s">
        <v>450</v>
      </c>
      <c r="C94" s="58"/>
      <c r="D94" s="3">
        <v>-3017752.14</v>
      </c>
      <c r="E94" s="4"/>
      <c r="F94" s="2">
        <f t="shared" si="0"/>
        <v>-739288.25999999978</v>
      </c>
      <c r="H94" s="62">
        <v>-3757040.4</v>
      </c>
    </row>
    <row r="95" spans="1:25" ht="14.25" hidden="1" x14ac:dyDescent="0.2">
      <c r="A95" s="56"/>
      <c r="B95" s="30" t="s">
        <v>451</v>
      </c>
      <c r="C95" s="58"/>
      <c r="D95" s="3">
        <v>0</v>
      </c>
      <c r="E95" s="4"/>
      <c r="F95" s="2">
        <f t="shared" si="0"/>
        <v>0</v>
      </c>
      <c r="H95" s="62">
        <v>0</v>
      </c>
    </row>
    <row r="96" spans="1:25" s="58" customFormat="1" ht="14.25" hidden="1" x14ac:dyDescent="0.2">
      <c r="A96" s="56"/>
      <c r="B96" s="30" t="s">
        <v>452</v>
      </c>
      <c r="D96" s="3">
        <v>0</v>
      </c>
      <c r="E96" s="4"/>
      <c r="F96" s="3">
        <f t="shared" si="0"/>
        <v>0</v>
      </c>
      <c r="G96" s="4"/>
      <c r="H96" s="3">
        <v>0</v>
      </c>
      <c r="M96" s="52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</row>
    <row r="97" spans="1:25" s="58" customFormat="1" ht="14.25" hidden="1" x14ac:dyDescent="0.2">
      <c r="A97" s="56"/>
      <c r="B97" s="30" t="s">
        <v>453</v>
      </c>
      <c r="D97" s="3">
        <v>0</v>
      </c>
      <c r="E97" s="4"/>
      <c r="F97" s="3">
        <f t="shared" si="0"/>
        <v>0</v>
      </c>
      <c r="G97" s="4"/>
      <c r="H97" s="3">
        <v>0</v>
      </c>
      <c r="M97" s="52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1:25" s="58" customFormat="1" ht="14.25" hidden="1" x14ac:dyDescent="0.2">
      <c r="A98" s="56"/>
      <c r="B98" s="30" t="s">
        <v>454</v>
      </c>
      <c r="D98" s="3">
        <v>0</v>
      </c>
      <c r="E98" s="4"/>
      <c r="F98" s="3">
        <f t="shared" si="0"/>
        <v>0</v>
      </c>
      <c r="G98" s="4"/>
      <c r="H98" s="3">
        <v>0</v>
      </c>
      <c r="M98" s="52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1:25" s="58" customFormat="1" ht="14.25" hidden="1" x14ac:dyDescent="0.2">
      <c r="A99" s="56"/>
      <c r="B99" s="30" t="s">
        <v>455</v>
      </c>
      <c r="D99" s="3">
        <v>0</v>
      </c>
      <c r="E99" s="4"/>
      <c r="F99" s="3">
        <f t="shared" si="0"/>
        <v>0</v>
      </c>
      <c r="G99" s="4"/>
      <c r="H99" s="3">
        <v>0</v>
      </c>
      <c r="M99" s="52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</row>
    <row r="100" spans="1:25" s="58" customFormat="1" ht="14.25" hidden="1" x14ac:dyDescent="0.2">
      <c r="A100" s="56"/>
      <c r="B100" s="30" t="s">
        <v>456</v>
      </c>
      <c r="D100" s="3">
        <v>0</v>
      </c>
      <c r="E100" s="4"/>
      <c r="F100" s="3">
        <f t="shared" si="0"/>
        <v>0</v>
      </c>
      <c r="G100" s="4"/>
      <c r="H100" s="3">
        <v>0</v>
      </c>
      <c r="M100" s="52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</row>
    <row r="101" spans="1:25" s="58" customFormat="1" ht="14.25" hidden="1" x14ac:dyDescent="0.2">
      <c r="A101" s="56"/>
      <c r="B101" s="30" t="s">
        <v>457</v>
      </c>
      <c r="D101" s="3">
        <v>0</v>
      </c>
      <c r="E101" s="4"/>
      <c r="F101" s="3">
        <f t="shared" si="0"/>
        <v>0</v>
      </c>
      <c r="G101" s="4"/>
      <c r="H101" s="3">
        <v>0</v>
      </c>
      <c r="M101" s="52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  <row r="102" spans="1:25" s="58" customFormat="1" ht="14.25" hidden="1" x14ac:dyDescent="0.2">
      <c r="A102" s="56"/>
      <c r="B102" s="30" t="s">
        <v>458</v>
      </c>
      <c r="D102" s="3">
        <v>0</v>
      </c>
      <c r="E102" s="4"/>
      <c r="F102" s="2">
        <f t="shared" si="0"/>
        <v>0</v>
      </c>
      <c r="G102" s="4"/>
      <c r="H102" s="3">
        <v>0</v>
      </c>
      <c r="M102" s="52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</row>
    <row r="103" spans="1:25" s="58" customFormat="1" ht="14.25" hidden="1" x14ac:dyDescent="0.2">
      <c r="A103" s="56"/>
      <c r="B103" s="30" t="s">
        <v>459</v>
      </c>
      <c r="D103" s="3">
        <v>0</v>
      </c>
      <c r="E103" s="4"/>
      <c r="F103" s="2">
        <f t="shared" si="0"/>
        <v>0</v>
      </c>
      <c r="G103" s="4"/>
      <c r="H103" s="3">
        <v>0</v>
      </c>
      <c r="M103" s="52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</row>
    <row r="104" spans="1:25" s="58" customFormat="1" ht="14.25" hidden="1" x14ac:dyDescent="0.2">
      <c r="A104" s="56"/>
      <c r="B104" s="30" t="s">
        <v>460</v>
      </c>
      <c r="D104" s="3">
        <v>0</v>
      </c>
      <c r="E104" s="4"/>
      <c r="F104" s="2">
        <f t="shared" si="0"/>
        <v>0</v>
      </c>
      <c r="G104" s="4"/>
      <c r="H104" s="3">
        <v>0</v>
      </c>
      <c r="M104" s="52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</row>
    <row r="105" spans="1:25" s="58" customFormat="1" ht="14.25" hidden="1" x14ac:dyDescent="0.2">
      <c r="A105" s="56"/>
      <c r="B105" s="30" t="s">
        <v>461</v>
      </c>
      <c r="D105" s="2">
        <v>0</v>
      </c>
      <c r="E105" s="4"/>
      <c r="F105" s="2">
        <f t="shared" si="0"/>
        <v>0</v>
      </c>
      <c r="G105" s="4"/>
      <c r="H105" s="2">
        <v>0</v>
      </c>
      <c r="M105" s="52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spans="1:25" s="58" customFormat="1" ht="14.25" hidden="1" x14ac:dyDescent="0.2">
      <c r="A106" s="56"/>
      <c r="B106" s="30" t="s">
        <v>462</v>
      </c>
      <c r="D106" s="2">
        <v>0</v>
      </c>
      <c r="E106" s="4"/>
      <c r="F106" s="2">
        <f t="shared" si="0"/>
        <v>0</v>
      </c>
      <c r="G106" s="4"/>
      <c r="H106" s="2">
        <v>0</v>
      </c>
      <c r="M106" s="52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</row>
    <row r="107" spans="1:25" s="58" customFormat="1" ht="14.25" hidden="1" x14ac:dyDescent="0.2">
      <c r="A107" s="56"/>
      <c r="B107" s="30" t="s">
        <v>463</v>
      </c>
      <c r="D107" s="2">
        <v>0</v>
      </c>
      <c r="E107" s="4"/>
      <c r="F107" s="2">
        <f t="shared" si="0"/>
        <v>0</v>
      </c>
      <c r="G107" s="4"/>
      <c r="H107" s="2">
        <v>0</v>
      </c>
      <c r="M107" s="52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</row>
    <row r="108" spans="1:25" s="58" customFormat="1" ht="14.25" hidden="1" x14ac:dyDescent="0.2">
      <c r="A108" s="56"/>
      <c r="B108" s="30" t="s">
        <v>464</v>
      </c>
      <c r="D108" s="2">
        <v>0</v>
      </c>
      <c r="E108" s="4"/>
      <c r="F108" s="2">
        <f t="shared" si="0"/>
        <v>0</v>
      </c>
      <c r="G108" s="4"/>
      <c r="H108" s="2">
        <v>0</v>
      </c>
      <c r="M108" s="52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</row>
    <row r="109" spans="1:25" s="58" customFormat="1" ht="14.25" hidden="1" x14ac:dyDescent="0.2">
      <c r="A109" s="56"/>
      <c r="B109" s="30" t="s">
        <v>465</v>
      </c>
      <c r="D109" s="2">
        <v>0</v>
      </c>
      <c r="E109" s="4"/>
      <c r="F109" s="2">
        <f t="shared" si="0"/>
        <v>0</v>
      </c>
      <c r="G109" s="4"/>
      <c r="H109" s="2">
        <v>0</v>
      </c>
      <c r="M109" s="52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</row>
    <row r="110" spans="1:25" s="58" customFormat="1" ht="14.25" hidden="1" x14ac:dyDescent="0.2">
      <c r="A110" s="56"/>
      <c r="B110" s="30" t="s">
        <v>466</v>
      </c>
      <c r="D110" s="2">
        <v>0</v>
      </c>
      <c r="E110" s="4"/>
      <c r="F110" s="2">
        <f t="shared" si="0"/>
        <v>0</v>
      </c>
      <c r="G110" s="4"/>
      <c r="H110" s="2">
        <v>0</v>
      </c>
      <c r="M110" s="52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</row>
    <row r="111" spans="1:25" s="58" customFormat="1" ht="14.25" hidden="1" x14ac:dyDescent="0.2">
      <c r="A111" s="56"/>
      <c r="B111" s="30" t="s">
        <v>154</v>
      </c>
      <c r="D111" s="2">
        <v>0</v>
      </c>
      <c r="E111" s="4"/>
      <c r="F111" s="2">
        <f t="shared" si="0"/>
        <v>0</v>
      </c>
      <c r="G111" s="4"/>
      <c r="H111" s="2">
        <v>0</v>
      </c>
      <c r="M111" s="52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2" spans="1:25" s="58" customFormat="1" ht="14.25" hidden="1" x14ac:dyDescent="0.2">
      <c r="A112" s="56"/>
      <c r="B112" s="30" t="s">
        <v>467</v>
      </c>
      <c r="D112" s="2">
        <v>0</v>
      </c>
      <c r="E112" s="4"/>
      <c r="F112" s="2">
        <f t="shared" si="0"/>
        <v>0</v>
      </c>
      <c r="G112" s="4"/>
      <c r="H112" s="2">
        <v>0</v>
      </c>
      <c r="M112" s="52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</row>
    <row r="113" spans="1:25" s="58" customFormat="1" ht="14.25" hidden="1" x14ac:dyDescent="0.2">
      <c r="A113" s="56"/>
      <c r="B113" s="30" t="s">
        <v>153</v>
      </c>
      <c r="D113" s="2">
        <v>0</v>
      </c>
      <c r="E113" s="4"/>
      <c r="F113" s="2">
        <f t="shared" si="0"/>
        <v>0</v>
      </c>
      <c r="G113" s="4"/>
      <c r="H113" s="2">
        <v>0</v>
      </c>
      <c r="M113" s="52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</row>
    <row r="114" spans="1:25" s="58" customFormat="1" ht="14.25" hidden="1" x14ac:dyDescent="0.2">
      <c r="A114" s="56" t="s">
        <v>194</v>
      </c>
      <c r="B114" s="30"/>
      <c r="D114" s="45">
        <f>SUM(D11:D113)</f>
        <v>14715067.18</v>
      </c>
      <c r="E114" s="4"/>
      <c r="F114" s="45">
        <f t="shared" si="0"/>
        <v>3695150.8900000006</v>
      </c>
      <c r="G114" s="4"/>
      <c r="H114" s="45">
        <f>SUM(H11:H113)</f>
        <v>18410218.07</v>
      </c>
      <c r="M114" s="52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</row>
    <row r="115" spans="1:25" s="58" customFormat="1" ht="14.25" hidden="1" x14ac:dyDescent="0.2">
      <c r="A115" s="56"/>
      <c r="B115" s="30" t="s">
        <v>153</v>
      </c>
      <c r="D115" s="2">
        <v>0</v>
      </c>
      <c r="E115" s="4"/>
      <c r="F115" s="2">
        <f t="shared" si="0"/>
        <v>0</v>
      </c>
      <c r="G115" s="4"/>
      <c r="H115" s="2">
        <v>0</v>
      </c>
      <c r="M115" s="68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</row>
    <row r="116" spans="1:25" s="58" customFormat="1" ht="14.25" hidden="1" x14ac:dyDescent="0.2">
      <c r="A116" s="56"/>
      <c r="B116" s="30" t="s">
        <v>153</v>
      </c>
      <c r="D116" s="2">
        <v>0</v>
      </c>
      <c r="E116" s="4"/>
      <c r="F116" s="2">
        <f t="shared" si="0"/>
        <v>0</v>
      </c>
      <c r="G116" s="4"/>
      <c r="H116" s="2">
        <v>0</v>
      </c>
      <c r="M116" s="68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</row>
    <row r="117" spans="1:25" s="58" customFormat="1" ht="14.25" hidden="1" x14ac:dyDescent="0.2">
      <c r="A117" s="56"/>
      <c r="B117" s="30" t="s">
        <v>153</v>
      </c>
      <c r="D117" s="40">
        <v>0</v>
      </c>
      <c r="E117" s="4"/>
      <c r="F117" s="40">
        <f t="shared" si="0"/>
        <v>0</v>
      </c>
      <c r="G117" s="4"/>
      <c r="H117" s="40">
        <v>0</v>
      </c>
      <c r="M117" s="68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</row>
    <row r="118" spans="1:25" s="58" customFormat="1" ht="14.25" x14ac:dyDescent="0.2">
      <c r="A118" s="56"/>
      <c r="B118" s="30"/>
      <c r="D118" s="40"/>
      <c r="E118" s="4"/>
      <c r="F118" s="40"/>
      <c r="G118" s="4"/>
      <c r="H118" s="40"/>
      <c r="M118" s="68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</row>
    <row r="119" spans="1:25" s="58" customFormat="1" ht="15" x14ac:dyDescent="0.25">
      <c r="A119" s="60" t="s">
        <v>194</v>
      </c>
      <c r="B119" s="66" t="s">
        <v>468</v>
      </c>
      <c r="C119" s="67"/>
      <c r="D119" s="69">
        <f>SUM(D114:D117)</f>
        <v>14715067.18</v>
      </c>
      <c r="E119" s="70"/>
      <c r="F119" s="69">
        <f>SUM(F114:F117)</f>
        <v>3695150.8900000006</v>
      </c>
      <c r="G119" s="70"/>
      <c r="H119" s="69">
        <f>SUM(H114:H117)</f>
        <v>18410218.07</v>
      </c>
      <c r="M119" s="52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</row>
    <row r="120" spans="1:25" s="58" customFormat="1" ht="14.25" x14ac:dyDescent="0.2">
      <c r="A120" s="56"/>
      <c r="D120" s="3"/>
      <c r="E120" s="4"/>
      <c r="F120" s="3"/>
      <c r="G120" s="4"/>
      <c r="H120" s="3"/>
      <c r="M120" s="68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</row>
    <row r="121" spans="1:25" s="58" customFormat="1" ht="14.25" x14ac:dyDescent="0.2">
      <c r="A121" s="56" t="s">
        <v>194</v>
      </c>
      <c r="B121" s="71" t="s">
        <v>469</v>
      </c>
      <c r="D121" s="3"/>
      <c r="E121" s="4"/>
      <c r="F121" s="3"/>
      <c r="G121" s="4"/>
      <c r="H121" s="3"/>
      <c r="M121" s="68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</row>
    <row r="122" spans="1:25" s="58" customFormat="1" ht="14.25" hidden="1" x14ac:dyDescent="0.2">
      <c r="A122" s="56"/>
      <c r="B122" s="30" t="s">
        <v>470</v>
      </c>
      <c r="D122" s="3">
        <v>0</v>
      </c>
      <c r="E122" s="4"/>
      <c r="F122" s="3">
        <f>H122-D122</f>
        <v>0</v>
      </c>
      <c r="G122" s="4"/>
      <c r="H122" s="3">
        <v>0</v>
      </c>
      <c r="M122" s="68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s="58" customFormat="1" ht="14.25" hidden="1" x14ac:dyDescent="0.2">
      <c r="A123" s="56"/>
      <c r="B123" s="30" t="s">
        <v>471</v>
      </c>
      <c r="D123" s="3">
        <v>0</v>
      </c>
      <c r="E123" s="4"/>
      <c r="F123" s="3">
        <f>H123-D123</f>
        <v>0</v>
      </c>
      <c r="G123" s="4"/>
      <c r="H123" s="3">
        <v>0</v>
      </c>
      <c r="M123" s="68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1:25" s="58" customFormat="1" ht="14.25" hidden="1" x14ac:dyDescent="0.2">
      <c r="A124" s="56"/>
      <c r="B124" s="30" t="s">
        <v>472</v>
      </c>
      <c r="D124" s="3">
        <v>0</v>
      </c>
      <c r="E124" s="4"/>
      <c r="F124" s="3">
        <f>H124-D124</f>
        <v>0</v>
      </c>
      <c r="G124" s="4"/>
      <c r="H124" s="3">
        <v>0</v>
      </c>
      <c r="M124" s="68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1:25" s="58" customFormat="1" ht="14.25" hidden="1" x14ac:dyDescent="0.2">
      <c r="A125" s="56"/>
      <c r="B125" s="30" t="s">
        <v>473</v>
      </c>
      <c r="D125" s="3">
        <v>0</v>
      </c>
      <c r="E125" s="4"/>
      <c r="F125" s="3">
        <f t="shared" ref="F125:F164" si="1">H125-D125</f>
        <v>0</v>
      </c>
      <c r="G125" s="4"/>
      <c r="H125" s="3">
        <v>0</v>
      </c>
      <c r="M125" s="68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1:25" s="58" customFormat="1" ht="14.25" hidden="1" x14ac:dyDescent="0.2">
      <c r="A126" s="56"/>
      <c r="B126" s="30" t="s">
        <v>474</v>
      </c>
      <c r="D126" s="3">
        <v>0</v>
      </c>
      <c r="E126" s="4"/>
      <c r="F126" s="3">
        <f t="shared" si="1"/>
        <v>0</v>
      </c>
      <c r="G126" s="4"/>
      <c r="H126" s="3">
        <v>0</v>
      </c>
      <c r="M126" s="68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1:25" s="58" customFormat="1" ht="14.25" hidden="1" x14ac:dyDescent="0.2">
      <c r="A127" s="56"/>
      <c r="B127" s="30" t="s">
        <v>475</v>
      </c>
      <c r="D127" s="3">
        <v>0</v>
      </c>
      <c r="E127" s="4"/>
      <c r="F127" s="3">
        <f t="shared" si="1"/>
        <v>0</v>
      </c>
      <c r="G127" s="4"/>
      <c r="H127" s="3">
        <v>0</v>
      </c>
      <c r="M127" s="68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1:25" s="58" customFormat="1" ht="14.25" hidden="1" x14ac:dyDescent="0.2">
      <c r="A128" s="56"/>
      <c r="B128" s="30" t="s">
        <v>476</v>
      </c>
      <c r="D128" s="3">
        <v>0</v>
      </c>
      <c r="E128" s="4"/>
      <c r="F128" s="3">
        <f t="shared" si="1"/>
        <v>0</v>
      </c>
      <c r="G128" s="4"/>
      <c r="H128" s="3">
        <v>0</v>
      </c>
      <c r="M128" s="68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5" ht="14.25" hidden="1" x14ac:dyDescent="0.2">
      <c r="A129" s="56"/>
      <c r="B129" s="30" t="s">
        <v>477</v>
      </c>
      <c r="D129" s="62">
        <v>0</v>
      </c>
      <c r="F129" s="3">
        <f t="shared" si="1"/>
        <v>0</v>
      </c>
      <c r="H129" s="62">
        <v>0</v>
      </c>
    </row>
    <row r="130" spans="1:25" ht="14.25" x14ac:dyDescent="0.2">
      <c r="A130" s="56"/>
      <c r="B130" s="30" t="s">
        <v>478</v>
      </c>
      <c r="D130" s="62">
        <v>1133147.08</v>
      </c>
      <c r="F130" s="3">
        <f t="shared" si="1"/>
        <v>274620.04999999981</v>
      </c>
      <c r="H130" s="62">
        <v>1407767.13</v>
      </c>
    </row>
    <row r="131" spans="1:25" s="58" customFormat="1" ht="14.25" hidden="1" x14ac:dyDescent="0.2">
      <c r="A131" s="56"/>
      <c r="B131" s="30" t="s">
        <v>479</v>
      </c>
      <c r="D131" s="3">
        <v>0</v>
      </c>
      <c r="E131" s="4"/>
      <c r="F131" s="3">
        <f t="shared" si="1"/>
        <v>0</v>
      </c>
      <c r="G131" s="4"/>
      <c r="H131" s="3">
        <v>0</v>
      </c>
      <c r="M131" s="68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1:25" s="58" customFormat="1" ht="14.25" hidden="1" x14ac:dyDescent="0.2">
      <c r="A132" s="56"/>
      <c r="B132" s="30" t="s">
        <v>480</v>
      </c>
      <c r="D132" s="3">
        <v>0</v>
      </c>
      <c r="E132" s="4"/>
      <c r="F132" s="3">
        <f t="shared" si="1"/>
        <v>0</v>
      </c>
      <c r="G132" s="4"/>
      <c r="H132" s="3">
        <v>0</v>
      </c>
      <c r="M132" s="68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1:25" s="58" customFormat="1" ht="14.25" hidden="1" x14ac:dyDescent="0.2">
      <c r="A133" s="56"/>
      <c r="B133" s="30" t="s">
        <v>481</v>
      </c>
      <c r="D133" s="3">
        <v>0</v>
      </c>
      <c r="E133" s="4"/>
      <c r="F133" s="3">
        <f t="shared" si="1"/>
        <v>0</v>
      </c>
      <c r="G133" s="4"/>
      <c r="H133" s="3">
        <v>0</v>
      </c>
      <c r="M133" s="68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1:25" s="58" customFormat="1" ht="14.25" hidden="1" x14ac:dyDescent="0.2">
      <c r="A134" s="56"/>
      <c r="B134" s="30" t="s">
        <v>482</v>
      </c>
      <c r="D134" s="3">
        <v>0</v>
      </c>
      <c r="E134" s="4"/>
      <c r="F134" s="3">
        <f t="shared" si="1"/>
        <v>0</v>
      </c>
      <c r="G134" s="4"/>
      <c r="H134" s="3">
        <v>0</v>
      </c>
      <c r="M134" s="68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1:25" s="58" customFormat="1" ht="14.25" hidden="1" x14ac:dyDescent="0.2">
      <c r="A135" s="56"/>
      <c r="B135" s="30" t="s">
        <v>483</v>
      </c>
      <c r="D135" s="3">
        <v>0</v>
      </c>
      <c r="E135" s="4"/>
      <c r="F135" s="3">
        <f t="shared" si="1"/>
        <v>0</v>
      </c>
      <c r="G135" s="4"/>
      <c r="H135" s="3">
        <v>0</v>
      </c>
      <c r="M135" s="68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1:25" ht="14.25" hidden="1" x14ac:dyDescent="0.2">
      <c r="A136" s="56"/>
      <c r="B136" s="30" t="s">
        <v>484</v>
      </c>
      <c r="D136" s="62">
        <v>0</v>
      </c>
      <c r="F136" s="2">
        <f t="shared" si="1"/>
        <v>0</v>
      </c>
      <c r="H136" s="62">
        <v>0</v>
      </c>
    </row>
    <row r="137" spans="1:25" s="58" customFormat="1" ht="14.25" hidden="1" x14ac:dyDescent="0.2">
      <c r="A137" s="56"/>
      <c r="B137" s="30" t="s">
        <v>485</v>
      </c>
      <c r="D137" s="3">
        <v>0</v>
      </c>
      <c r="E137" s="4"/>
      <c r="F137" s="3">
        <f t="shared" si="1"/>
        <v>0</v>
      </c>
      <c r="G137" s="4"/>
      <c r="H137" s="3">
        <v>0</v>
      </c>
      <c r="M137" s="68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1:25" s="58" customFormat="1" ht="14.25" hidden="1" x14ac:dyDescent="0.2">
      <c r="A138" s="56"/>
      <c r="B138" s="30" t="s">
        <v>486</v>
      </c>
      <c r="D138" s="3">
        <v>0</v>
      </c>
      <c r="E138" s="4"/>
      <c r="F138" s="3">
        <f t="shared" si="1"/>
        <v>0</v>
      </c>
      <c r="G138" s="4"/>
      <c r="H138" s="3">
        <v>0</v>
      </c>
      <c r="M138" s="52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5" s="58" customFormat="1" ht="14.25" hidden="1" x14ac:dyDescent="0.2">
      <c r="A139" s="56"/>
      <c r="B139" s="30" t="s">
        <v>487</v>
      </c>
      <c r="D139" s="3">
        <v>0</v>
      </c>
      <c r="E139" s="4"/>
      <c r="F139" s="3">
        <f t="shared" si="1"/>
        <v>0</v>
      </c>
      <c r="G139" s="4"/>
      <c r="H139" s="3">
        <v>0</v>
      </c>
      <c r="M139" s="52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s="58" customFormat="1" ht="14.25" hidden="1" x14ac:dyDescent="0.2">
      <c r="A140" s="56"/>
      <c r="B140" s="30" t="s">
        <v>488</v>
      </c>
      <c r="D140" s="3">
        <v>0</v>
      </c>
      <c r="E140" s="4"/>
      <c r="F140" s="3">
        <f t="shared" si="1"/>
        <v>0</v>
      </c>
      <c r="G140" s="4"/>
      <c r="H140" s="3">
        <v>0</v>
      </c>
      <c r="M140" s="52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1:25" ht="14.25" hidden="1" x14ac:dyDescent="0.2">
      <c r="A141" s="56"/>
      <c r="B141" s="30" t="s">
        <v>489</v>
      </c>
      <c r="D141" s="62">
        <v>0</v>
      </c>
      <c r="F141" s="3">
        <f t="shared" si="1"/>
        <v>0</v>
      </c>
      <c r="H141" s="62">
        <v>0</v>
      </c>
    </row>
    <row r="142" spans="1:25" ht="14.25" hidden="1" x14ac:dyDescent="0.2">
      <c r="A142" s="56"/>
      <c r="B142" s="30" t="s">
        <v>490</v>
      </c>
      <c r="D142" s="62">
        <v>0</v>
      </c>
      <c r="F142" s="3">
        <f t="shared" si="1"/>
        <v>0</v>
      </c>
      <c r="H142" s="62">
        <v>0</v>
      </c>
    </row>
    <row r="143" spans="1:25" ht="14.25" hidden="1" x14ac:dyDescent="0.2">
      <c r="A143" s="56"/>
      <c r="B143" s="30" t="s">
        <v>491</v>
      </c>
      <c r="D143" s="62">
        <v>0</v>
      </c>
      <c r="F143" s="2">
        <f t="shared" si="1"/>
        <v>0</v>
      </c>
      <c r="H143" s="62">
        <v>0</v>
      </c>
    </row>
    <row r="144" spans="1:25" ht="14.25" hidden="1" x14ac:dyDescent="0.2">
      <c r="A144" s="56"/>
      <c r="B144" s="30" t="s">
        <v>492</v>
      </c>
      <c r="D144" s="62">
        <v>0</v>
      </c>
      <c r="F144" s="2">
        <f t="shared" si="1"/>
        <v>0</v>
      </c>
      <c r="H144" s="62">
        <v>0</v>
      </c>
    </row>
    <row r="145" spans="1:25" s="58" customFormat="1" ht="14.25" hidden="1" x14ac:dyDescent="0.2">
      <c r="A145" s="56"/>
      <c r="B145" s="30" t="s">
        <v>493</v>
      </c>
      <c r="D145" s="3">
        <v>0</v>
      </c>
      <c r="E145" s="4"/>
      <c r="F145" s="3">
        <f>H145-D145</f>
        <v>0</v>
      </c>
      <c r="G145" s="4"/>
      <c r="H145" s="3">
        <v>0</v>
      </c>
      <c r="M145" s="52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1:25" ht="14.25" x14ac:dyDescent="0.2">
      <c r="A146" s="56" t="s">
        <v>194</v>
      </c>
      <c r="B146" s="30"/>
      <c r="D146" s="72">
        <f>SUM(D122:D145)</f>
        <v>1133147.08</v>
      </c>
      <c r="F146" s="45">
        <f>H146-D146</f>
        <v>274620.04999999981</v>
      </c>
      <c r="H146" s="72">
        <f>SUM(H122:H145)</f>
        <v>1407767.13</v>
      </c>
    </row>
    <row r="147" spans="1:25" ht="14.25" x14ac:dyDescent="0.2">
      <c r="A147" s="56"/>
      <c r="B147" s="30"/>
      <c r="F147" s="2"/>
    </row>
    <row r="148" spans="1:25" ht="14.25" hidden="1" x14ac:dyDescent="0.2">
      <c r="A148" s="56"/>
      <c r="B148" s="30" t="s">
        <v>494</v>
      </c>
      <c r="D148" s="62">
        <v>0</v>
      </c>
      <c r="F148" s="3">
        <f t="shared" si="1"/>
        <v>0</v>
      </c>
      <c r="H148" s="62">
        <v>0</v>
      </c>
    </row>
    <row r="149" spans="1:25" ht="14.25" hidden="1" x14ac:dyDescent="0.2">
      <c r="A149" s="56"/>
      <c r="B149" s="30" t="s">
        <v>53</v>
      </c>
      <c r="D149" s="62">
        <v>0</v>
      </c>
      <c r="F149" s="3">
        <f t="shared" si="1"/>
        <v>0</v>
      </c>
      <c r="H149" s="62">
        <v>0</v>
      </c>
    </row>
    <row r="150" spans="1:25" ht="14.25" x14ac:dyDescent="0.2">
      <c r="A150" s="56"/>
      <c r="B150" s="30" t="s">
        <v>495</v>
      </c>
      <c r="D150" s="62">
        <v>0</v>
      </c>
      <c r="F150" s="3">
        <f t="shared" si="1"/>
        <v>41339.199999999997</v>
      </c>
      <c r="H150" s="62">
        <v>41339.199999999997</v>
      </c>
    </row>
    <row r="151" spans="1:25" ht="14.25" x14ac:dyDescent="0.2">
      <c r="A151" s="56"/>
      <c r="B151" s="30" t="s">
        <v>496</v>
      </c>
      <c r="D151" s="62">
        <v>9416.67</v>
      </c>
      <c r="F151" s="3">
        <f t="shared" si="1"/>
        <v>9416.67</v>
      </c>
      <c r="H151" s="62">
        <v>18833.34</v>
      </c>
    </row>
    <row r="152" spans="1:25" ht="14.25" hidden="1" x14ac:dyDescent="0.2">
      <c r="A152" s="56"/>
      <c r="B152" s="30" t="s">
        <v>497</v>
      </c>
      <c r="D152" s="62">
        <v>0</v>
      </c>
      <c r="F152" s="3">
        <f t="shared" si="1"/>
        <v>0</v>
      </c>
      <c r="H152" s="62">
        <v>0</v>
      </c>
    </row>
    <row r="153" spans="1:25" ht="14.25" hidden="1" x14ac:dyDescent="0.2">
      <c r="A153" s="56"/>
      <c r="B153" s="30" t="s">
        <v>498</v>
      </c>
      <c r="D153" s="62">
        <v>0</v>
      </c>
      <c r="F153" s="3">
        <f t="shared" si="1"/>
        <v>0</v>
      </c>
      <c r="H153" s="62">
        <v>0</v>
      </c>
    </row>
    <row r="154" spans="1:25" ht="14.25" hidden="1" x14ac:dyDescent="0.2">
      <c r="A154" s="56"/>
      <c r="B154" s="30" t="s">
        <v>499</v>
      </c>
      <c r="D154" s="62">
        <v>0</v>
      </c>
      <c r="F154" s="3">
        <f t="shared" si="1"/>
        <v>0</v>
      </c>
      <c r="H154" s="62">
        <v>0</v>
      </c>
    </row>
    <row r="155" spans="1:25" s="58" customFormat="1" ht="14.25" hidden="1" x14ac:dyDescent="0.2">
      <c r="A155" s="56"/>
      <c r="B155" s="30" t="s">
        <v>500</v>
      </c>
      <c r="D155" s="3">
        <v>0</v>
      </c>
      <c r="E155" s="4"/>
      <c r="F155" s="3">
        <f t="shared" si="1"/>
        <v>0</v>
      </c>
      <c r="G155" s="4"/>
      <c r="H155" s="3">
        <v>0</v>
      </c>
      <c r="M155" s="52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1:25" s="58" customFormat="1" ht="14.25" hidden="1" x14ac:dyDescent="0.2">
      <c r="A156" s="56"/>
      <c r="B156" s="30" t="s">
        <v>501</v>
      </c>
      <c r="D156" s="3">
        <v>0</v>
      </c>
      <c r="E156" s="4"/>
      <c r="F156" s="3">
        <f t="shared" si="1"/>
        <v>0</v>
      </c>
      <c r="G156" s="4"/>
      <c r="H156" s="3">
        <v>0</v>
      </c>
      <c r="M156" s="52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1:25" s="58" customFormat="1" ht="14.25" hidden="1" x14ac:dyDescent="0.2">
      <c r="A157" s="56"/>
      <c r="B157" s="30" t="s">
        <v>502</v>
      </c>
      <c r="D157" s="3">
        <v>0</v>
      </c>
      <c r="E157" s="4"/>
      <c r="F157" s="3">
        <f t="shared" si="1"/>
        <v>0</v>
      </c>
      <c r="G157" s="4"/>
      <c r="H157" s="3">
        <v>0</v>
      </c>
      <c r="M157" s="52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1:25" s="58" customFormat="1" ht="14.25" hidden="1" x14ac:dyDescent="0.2">
      <c r="A158" s="56"/>
      <c r="B158" s="30" t="s">
        <v>503</v>
      </c>
      <c r="D158" s="3">
        <v>0</v>
      </c>
      <c r="E158" s="4"/>
      <c r="F158" s="3">
        <f t="shared" si="1"/>
        <v>0</v>
      </c>
      <c r="G158" s="4"/>
      <c r="H158" s="3">
        <v>0</v>
      </c>
      <c r="M158" s="68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1:25" s="58" customFormat="1" ht="14.25" hidden="1" x14ac:dyDescent="0.2">
      <c r="A159" s="56"/>
      <c r="B159" s="30" t="s">
        <v>504</v>
      </c>
      <c r="D159" s="3">
        <v>0</v>
      </c>
      <c r="E159" s="4"/>
      <c r="F159" s="3">
        <f t="shared" si="1"/>
        <v>0</v>
      </c>
      <c r="G159" s="4"/>
      <c r="H159" s="3">
        <v>0</v>
      </c>
      <c r="M159" s="68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1:25" s="58" customFormat="1" ht="14.25" x14ac:dyDescent="0.2">
      <c r="A160" s="56"/>
      <c r="B160" s="30" t="s">
        <v>505</v>
      </c>
      <c r="D160" s="3">
        <v>0</v>
      </c>
      <c r="E160" s="4"/>
      <c r="F160" s="3">
        <f t="shared" si="1"/>
        <v>-4593.88</v>
      </c>
      <c r="G160" s="4"/>
      <c r="H160" s="3">
        <v>-4593.88</v>
      </c>
      <c r="M160" s="52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1:25" s="58" customFormat="1" ht="14.25" x14ac:dyDescent="0.2">
      <c r="A161" s="56"/>
      <c r="B161" s="30" t="s">
        <v>506</v>
      </c>
      <c r="D161" s="3">
        <v>-36749.980000000003</v>
      </c>
      <c r="E161" s="4"/>
      <c r="F161" s="3">
        <f t="shared" si="1"/>
        <v>0</v>
      </c>
      <c r="G161" s="4"/>
      <c r="H161" s="3">
        <v>-36749.980000000003</v>
      </c>
      <c r="M161" s="52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1:25" s="58" customFormat="1" ht="14.25" hidden="1" x14ac:dyDescent="0.2">
      <c r="A162" s="56"/>
      <c r="B162" s="30" t="s">
        <v>507</v>
      </c>
      <c r="D162" s="3">
        <v>0</v>
      </c>
      <c r="E162" s="4"/>
      <c r="F162" s="3">
        <f t="shared" si="1"/>
        <v>0</v>
      </c>
      <c r="G162" s="4"/>
      <c r="H162" s="3">
        <v>0</v>
      </c>
      <c r="M162" s="52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1:25" s="58" customFormat="1" ht="14.25" hidden="1" x14ac:dyDescent="0.2">
      <c r="A163" s="56"/>
      <c r="B163" s="30" t="s">
        <v>508</v>
      </c>
      <c r="D163" s="3">
        <v>0</v>
      </c>
      <c r="E163" s="4"/>
      <c r="F163" s="3">
        <f t="shared" si="1"/>
        <v>0</v>
      </c>
      <c r="G163" s="4"/>
      <c r="H163" s="3">
        <v>0</v>
      </c>
      <c r="M163" s="52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1:25" s="58" customFormat="1" ht="14.25" hidden="1" x14ac:dyDescent="0.2">
      <c r="A164" s="56"/>
      <c r="B164" s="30" t="s">
        <v>509</v>
      </c>
      <c r="D164" s="3">
        <v>0</v>
      </c>
      <c r="E164" s="4"/>
      <c r="F164" s="3">
        <f t="shared" si="1"/>
        <v>0</v>
      </c>
      <c r="G164" s="4"/>
      <c r="H164" s="3">
        <v>0</v>
      </c>
      <c r="M164" s="52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1:25" s="58" customFormat="1" ht="14.25" hidden="1" x14ac:dyDescent="0.2">
      <c r="A165" s="56"/>
      <c r="B165" s="30" t="s">
        <v>509</v>
      </c>
      <c r="D165" s="2">
        <v>0</v>
      </c>
      <c r="E165" s="4"/>
      <c r="F165" s="3">
        <f>H165-D165</f>
        <v>0</v>
      </c>
      <c r="G165" s="4"/>
      <c r="H165" s="3">
        <v>0</v>
      </c>
      <c r="M165" s="52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1:25" s="58" customFormat="1" ht="14.25" x14ac:dyDescent="0.2">
      <c r="A166" s="56" t="s">
        <v>194</v>
      </c>
      <c r="B166" s="30"/>
      <c r="D166" s="72">
        <f>SUM(D148:D165)</f>
        <v>-27333.310000000005</v>
      </c>
      <c r="E166" s="62"/>
      <c r="F166" s="45">
        <f>H166-D166</f>
        <v>46161.99</v>
      </c>
      <c r="G166" s="62"/>
      <c r="H166" s="72">
        <f>SUM(H148:H165)</f>
        <v>18828.679999999993</v>
      </c>
      <c r="M166" s="52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1:25" s="58" customFormat="1" ht="14.25" x14ac:dyDescent="0.2">
      <c r="A167" s="56"/>
      <c r="B167" s="30"/>
      <c r="D167" s="2"/>
      <c r="E167" s="4"/>
      <c r="F167" s="3"/>
      <c r="G167" s="4"/>
      <c r="H167" s="3"/>
      <c r="M167" s="52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1:25" ht="14.25" x14ac:dyDescent="0.2">
      <c r="A168" s="56" t="s">
        <v>194</v>
      </c>
      <c r="B168" s="66" t="s">
        <v>510</v>
      </c>
      <c r="D168" s="73">
        <f>D146+D166</f>
        <v>1105813.77</v>
      </c>
      <c r="E168" s="74"/>
      <c r="F168" s="69">
        <f>H168-D168</f>
        <v>320782.0399999998</v>
      </c>
      <c r="G168" s="74"/>
      <c r="H168" s="73">
        <f>H146+H166</f>
        <v>1426595.8099999998</v>
      </c>
    </row>
    <row r="169" spans="1:25" s="58" customFormat="1" ht="14.25" x14ac:dyDescent="0.2">
      <c r="A169" s="56"/>
      <c r="D169" s="3"/>
      <c r="E169" s="4"/>
      <c r="F169" s="3"/>
      <c r="G169" s="4"/>
      <c r="H169" s="3"/>
      <c r="M169" s="68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1:25" ht="14.25" x14ac:dyDescent="0.2">
      <c r="A170" s="56" t="s">
        <v>194</v>
      </c>
      <c r="B170" s="71" t="s">
        <v>511</v>
      </c>
      <c r="D170" s="3"/>
      <c r="E170" s="2"/>
      <c r="F170" s="3"/>
      <c r="G170" s="2"/>
      <c r="H170" s="3"/>
    </row>
    <row r="171" spans="1:25" ht="14.25" hidden="1" x14ac:dyDescent="0.2">
      <c r="A171" s="56"/>
      <c r="B171" s="30" t="s">
        <v>512</v>
      </c>
      <c r="D171" s="3">
        <v>0</v>
      </c>
      <c r="E171" s="2"/>
      <c r="F171" s="3">
        <f>H171-D171</f>
        <v>0</v>
      </c>
      <c r="G171" s="2"/>
      <c r="H171" s="3">
        <v>0</v>
      </c>
    </row>
    <row r="172" spans="1:25" ht="14.25" x14ac:dyDescent="0.2">
      <c r="A172" s="56"/>
      <c r="B172" s="30" t="s">
        <v>513</v>
      </c>
      <c r="D172" s="3">
        <v>1247121.1100000001</v>
      </c>
      <c r="E172" s="2"/>
      <c r="F172" s="3">
        <f t="shared" ref="F172:F204" si="2">H172-D172</f>
        <v>824584.96</v>
      </c>
      <c r="G172" s="2"/>
      <c r="H172" s="3">
        <v>2071706.07</v>
      </c>
    </row>
    <row r="173" spans="1:25" ht="14.25" hidden="1" x14ac:dyDescent="0.2">
      <c r="A173" s="56"/>
      <c r="B173" s="30" t="s">
        <v>514</v>
      </c>
      <c r="D173" s="3">
        <v>0</v>
      </c>
      <c r="E173" s="2"/>
      <c r="F173" s="3">
        <f t="shared" si="2"/>
        <v>0</v>
      </c>
      <c r="G173" s="2"/>
      <c r="H173" s="3">
        <v>0</v>
      </c>
    </row>
    <row r="174" spans="1:25" ht="14.25" hidden="1" x14ac:dyDescent="0.2">
      <c r="A174" s="56"/>
      <c r="B174" s="30" t="s">
        <v>515</v>
      </c>
      <c r="D174" s="3">
        <v>0</v>
      </c>
      <c r="E174" s="2"/>
      <c r="F174" s="3">
        <f t="shared" si="2"/>
        <v>0</v>
      </c>
      <c r="G174" s="2"/>
      <c r="H174" s="3">
        <v>0</v>
      </c>
    </row>
    <row r="175" spans="1:25" ht="14.25" hidden="1" x14ac:dyDescent="0.2">
      <c r="A175" s="56"/>
      <c r="B175" s="30" t="s">
        <v>516</v>
      </c>
      <c r="D175" s="3">
        <v>0</v>
      </c>
      <c r="E175" s="2"/>
      <c r="F175" s="3">
        <f t="shared" si="2"/>
        <v>0</v>
      </c>
      <c r="G175" s="2"/>
      <c r="H175" s="3">
        <v>0</v>
      </c>
    </row>
    <row r="176" spans="1:25" ht="14.25" hidden="1" x14ac:dyDescent="0.2">
      <c r="A176" s="56"/>
      <c r="B176" s="30" t="s">
        <v>517</v>
      </c>
      <c r="D176" s="3">
        <v>0</v>
      </c>
      <c r="E176" s="2"/>
      <c r="F176" s="3">
        <f t="shared" si="2"/>
        <v>0</v>
      </c>
      <c r="G176" s="2"/>
      <c r="H176" s="3">
        <v>0</v>
      </c>
    </row>
    <row r="177" spans="1:25" ht="14.25" hidden="1" x14ac:dyDescent="0.2">
      <c r="A177" s="56"/>
      <c r="B177" s="30" t="s">
        <v>518</v>
      </c>
      <c r="D177" s="3">
        <v>0</v>
      </c>
      <c r="E177" s="2"/>
      <c r="F177" s="3">
        <f t="shared" si="2"/>
        <v>0</v>
      </c>
      <c r="G177" s="2"/>
      <c r="H177" s="3">
        <v>0</v>
      </c>
    </row>
    <row r="178" spans="1:25" ht="14.25" hidden="1" x14ac:dyDescent="0.2">
      <c r="A178" s="56"/>
      <c r="B178" s="30" t="s">
        <v>518</v>
      </c>
      <c r="D178" s="3">
        <v>0</v>
      </c>
      <c r="E178" s="2"/>
      <c r="F178" s="3">
        <f t="shared" si="2"/>
        <v>0</v>
      </c>
      <c r="G178" s="2"/>
      <c r="H178" s="3">
        <v>0</v>
      </c>
    </row>
    <row r="179" spans="1:25" ht="14.25" hidden="1" x14ac:dyDescent="0.2">
      <c r="A179" s="56"/>
      <c r="B179" s="30" t="s">
        <v>519</v>
      </c>
      <c r="D179" s="3">
        <v>0</v>
      </c>
      <c r="E179" s="2"/>
      <c r="F179" s="3">
        <f t="shared" si="2"/>
        <v>0</v>
      </c>
      <c r="G179" s="2"/>
      <c r="H179" s="3">
        <v>0</v>
      </c>
    </row>
    <row r="180" spans="1:25" ht="14.25" hidden="1" x14ac:dyDescent="0.2">
      <c r="A180" s="56"/>
      <c r="B180" s="30" t="s">
        <v>520</v>
      </c>
      <c r="D180" s="3">
        <v>0</v>
      </c>
      <c r="E180" s="2"/>
      <c r="F180" s="3">
        <f t="shared" si="2"/>
        <v>0</v>
      </c>
      <c r="G180" s="2"/>
      <c r="H180" s="3">
        <v>0</v>
      </c>
    </row>
    <row r="181" spans="1:25" s="58" customFormat="1" ht="14.25" x14ac:dyDescent="0.2">
      <c r="A181" s="56"/>
      <c r="B181" s="30" t="s">
        <v>521</v>
      </c>
      <c r="D181" s="3">
        <v>-35821.54</v>
      </c>
      <c r="E181" s="4"/>
      <c r="F181" s="3">
        <f t="shared" si="2"/>
        <v>-322167.49000000005</v>
      </c>
      <c r="G181" s="4"/>
      <c r="H181" s="3">
        <v>-357989.03</v>
      </c>
      <c r="M181" s="52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</row>
    <row r="182" spans="1:25" s="58" customFormat="1" ht="14.25" hidden="1" x14ac:dyDescent="0.2">
      <c r="A182" s="56"/>
      <c r="B182" s="30" t="s">
        <v>522</v>
      </c>
      <c r="D182" s="3">
        <v>0</v>
      </c>
      <c r="E182" s="4"/>
      <c r="F182" s="3">
        <f t="shared" si="2"/>
        <v>0</v>
      </c>
      <c r="G182" s="4"/>
      <c r="H182" s="3">
        <v>0</v>
      </c>
      <c r="M182" s="52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</row>
    <row r="183" spans="1:25" ht="14.25" hidden="1" x14ac:dyDescent="0.2">
      <c r="A183" s="56"/>
      <c r="B183" s="30" t="s">
        <v>523</v>
      </c>
      <c r="C183" s="58"/>
      <c r="D183" s="3">
        <v>0</v>
      </c>
      <c r="E183" s="2"/>
      <c r="F183" s="3">
        <f t="shared" si="2"/>
        <v>0</v>
      </c>
      <c r="G183" s="2"/>
      <c r="H183" s="3">
        <v>0</v>
      </c>
    </row>
    <row r="184" spans="1:25" ht="14.25" hidden="1" x14ac:dyDescent="0.2">
      <c r="A184" s="56"/>
      <c r="B184" s="30" t="s">
        <v>524</v>
      </c>
      <c r="D184" s="3">
        <v>0</v>
      </c>
      <c r="E184" s="2"/>
      <c r="F184" s="3">
        <f t="shared" si="2"/>
        <v>0</v>
      </c>
      <c r="G184" s="2"/>
      <c r="H184" s="3">
        <v>0</v>
      </c>
    </row>
    <row r="185" spans="1:25" ht="14.25" hidden="1" x14ac:dyDescent="0.2">
      <c r="A185" s="56"/>
      <c r="B185" s="30" t="s">
        <v>525</v>
      </c>
      <c r="D185" s="3">
        <v>0</v>
      </c>
      <c r="E185" s="2"/>
      <c r="F185" s="3">
        <f t="shared" si="2"/>
        <v>0</v>
      </c>
      <c r="G185" s="2"/>
      <c r="H185" s="3">
        <v>0</v>
      </c>
    </row>
    <row r="186" spans="1:25" s="58" customFormat="1" ht="14.25" hidden="1" x14ac:dyDescent="0.2">
      <c r="A186" s="56"/>
      <c r="B186" s="30" t="s">
        <v>526</v>
      </c>
      <c r="D186" s="3">
        <v>0</v>
      </c>
      <c r="E186" s="4"/>
      <c r="F186" s="3">
        <f t="shared" si="2"/>
        <v>0</v>
      </c>
      <c r="G186" s="4"/>
      <c r="H186" s="3">
        <v>0</v>
      </c>
      <c r="M186" s="68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</row>
    <row r="187" spans="1:25" s="58" customFormat="1" ht="14.25" hidden="1" x14ac:dyDescent="0.2">
      <c r="A187" s="56"/>
      <c r="B187" s="30" t="s">
        <v>527</v>
      </c>
      <c r="D187" s="3">
        <v>0</v>
      </c>
      <c r="E187" s="4"/>
      <c r="F187" s="3">
        <f t="shared" si="2"/>
        <v>0</v>
      </c>
      <c r="G187" s="4"/>
      <c r="H187" s="3">
        <v>0</v>
      </c>
      <c r="M187" s="68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</row>
    <row r="188" spans="1:25" s="58" customFormat="1" ht="14.25" hidden="1" x14ac:dyDescent="0.2">
      <c r="A188" s="56"/>
      <c r="B188" s="30" t="s">
        <v>528</v>
      </c>
      <c r="D188" s="3">
        <v>0</v>
      </c>
      <c r="E188" s="4"/>
      <c r="F188" s="3">
        <f t="shared" si="2"/>
        <v>0</v>
      </c>
      <c r="G188" s="4"/>
      <c r="H188" s="3">
        <v>0</v>
      </c>
      <c r="M188" s="68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</row>
    <row r="189" spans="1:25" s="58" customFormat="1" ht="14.25" hidden="1" x14ac:dyDescent="0.2">
      <c r="A189" s="56"/>
      <c r="B189" s="30" t="s">
        <v>529</v>
      </c>
      <c r="D189" s="3">
        <v>0</v>
      </c>
      <c r="E189" s="4"/>
      <c r="F189" s="3">
        <f t="shared" si="2"/>
        <v>0</v>
      </c>
      <c r="G189" s="4"/>
      <c r="H189" s="3">
        <v>0</v>
      </c>
      <c r="M189" s="68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</row>
    <row r="190" spans="1:25" s="58" customFormat="1" ht="14.25" hidden="1" x14ac:dyDescent="0.2">
      <c r="A190" s="56"/>
      <c r="B190" s="30" t="s">
        <v>530</v>
      </c>
      <c r="D190" s="3">
        <v>0</v>
      </c>
      <c r="E190" s="4"/>
      <c r="F190" s="3">
        <f t="shared" si="2"/>
        <v>0</v>
      </c>
      <c r="G190" s="4"/>
      <c r="H190" s="3">
        <v>0</v>
      </c>
      <c r="M190" s="68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</row>
    <row r="191" spans="1:25" s="58" customFormat="1" ht="14.25" hidden="1" x14ac:dyDescent="0.2">
      <c r="A191" s="56"/>
      <c r="B191" s="30" t="s">
        <v>531</v>
      </c>
      <c r="D191" s="3">
        <v>0</v>
      </c>
      <c r="E191" s="4"/>
      <c r="F191" s="3">
        <f t="shared" si="2"/>
        <v>0</v>
      </c>
      <c r="G191" s="4"/>
      <c r="H191" s="3">
        <v>0</v>
      </c>
      <c r="M191" s="68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</row>
    <row r="192" spans="1:25" s="58" customFormat="1" ht="14.25" hidden="1" x14ac:dyDescent="0.2">
      <c r="A192" s="56"/>
      <c r="B192" s="30" t="s">
        <v>532</v>
      </c>
      <c r="D192" s="3">
        <v>0</v>
      </c>
      <c r="E192" s="4"/>
      <c r="F192" s="3">
        <f t="shared" si="2"/>
        <v>0</v>
      </c>
      <c r="G192" s="4"/>
      <c r="H192" s="3">
        <v>0</v>
      </c>
      <c r="M192" s="68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</row>
    <row r="193" spans="1:25" s="58" customFormat="1" ht="14.25" hidden="1" x14ac:dyDescent="0.2">
      <c r="A193" s="56"/>
      <c r="B193" s="30" t="s">
        <v>533</v>
      </c>
      <c r="D193" s="3">
        <v>0</v>
      </c>
      <c r="E193" s="4"/>
      <c r="F193" s="3">
        <f t="shared" si="2"/>
        <v>0</v>
      </c>
      <c r="G193" s="4"/>
      <c r="H193" s="3">
        <v>0</v>
      </c>
      <c r="M193" s="68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</row>
    <row r="194" spans="1:25" s="58" customFormat="1" ht="14.25" hidden="1" x14ac:dyDescent="0.2">
      <c r="A194" s="56"/>
      <c r="B194" s="30" t="s">
        <v>534</v>
      </c>
      <c r="D194" s="3">
        <v>0</v>
      </c>
      <c r="E194" s="4"/>
      <c r="F194" s="3">
        <f t="shared" si="2"/>
        <v>0</v>
      </c>
      <c r="G194" s="4"/>
      <c r="H194" s="3">
        <v>0</v>
      </c>
      <c r="M194" s="68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</row>
    <row r="195" spans="1:25" s="58" customFormat="1" ht="14.25" hidden="1" x14ac:dyDescent="0.2">
      <c r="A195" s="56"/>
      <c r="B195" s="30" t="s">
        <v>535</v>
      </c>
      <c r="D195" s="3">
        <v>0</v>
      </c>
      <c r="E195" s="4"/>
      <c r="F195" s="3">
        <f t="shared" si="2"/>
        <v>0</v>
      </c>
      <c r="G195" s="4"/>
      <c r="H195" s="3">
        <v>0</v>
      </c>
      <c r="M195" s="52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</row>
    <row r="196" spans="1:25" s="58" customFormat="1" ht="14.25" hidden="1" x14ac:dyDescent="0.2">
      <c r="A196" s="56"/>
      <c r="B196" s="30" t="s">
        <v>536</v>
      </c>
      <c r="D196" s="3">
        <v>0</v>
      </c>
      <c r="E196" s="4"/>
      <c r="F196" s="3">
        <f t="shared" si="2"/>
        <v>0</v>
      </c>
      <c r="G196" s="4"/>
      <c r="H196" s="3">
        <v>0</v>
      </c>
      <c r="M196" s="52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</row>
    <row r="197" spans="1:25" s="58" customFormat="1" ht="14.25" hidden="1" x14ac:dyDescent="0.2">
      <c r="A197" s="56"/>
      <c r="B197" s="30" t="s">
        <v>537</v>
      </c>
      <c r="D197" s="3">
        <v>0</v>
      </c>
      <c r="E197" s="4"/>
      <c r="F197" s="3">
        <f t="shared" si="2"/>
        <v>0</v>
      </c>
      <c r="G197" s="4"/>
      <c r="H197" s="3">
        <v>0</v>
      </c>
      <c r="M197" s="52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</row>
    <row r="198" spans="1:25" ht="14.25" hidden="1" x14ac:dyDescent="0.2">
      <c r="A198" s="56"/>
      <c r="B198" s="30" t="s">
        <v>538</v>
      </c>
      <c r="D198" s="62">
        <v>0</v>
      </c>
      <c r="F198" s="3">
        <f t="shared" si="2"/>
        <v>0</v>
      </c>
      <c r="H198" s="62">
        <v>0</v>
      </c>
    </row>
    <row r="199" spans="1:25" ht="14.25" hidden="1" x14ac:dyDescent="0.2">
      <c r="A199" s="56"/>
      <c r="B199" s="30" t="s">
        <v>539</v>
      </c>
      <c r="D199" s="62">
        <v>0</v>
      </c>
      <c r="F199" s="3">
        <f t="shared" si="2"/>
        <v>0</v>
      </c>
      <c r="H199" s="62">
        <v>0</v>
      </c>
    </row>
    <row r="200" spans="1:25" ht="14.25" hidden="1" x14ac:dyDescent="0.2">
      <c r="A200" s="56"/>
      <c r="B200" s="30" t="s">
        <v>540</v>
      </c>
      <c r="D200" s="62">
        <v>0</v>
      </c>
      <c r="F200" s="3">
        <f t="shared" si="2"/>
        <v>0</v>
      </c>
      <c r="H200" s="62">
        <v>0</v>
      </c>
    </row>
    <row r="201" spans="1:25" s="58" customFormat="1" ht="14.25" hidden="1" x14ac:dyDescent="0.2">
      <c r="A201" s="56"/>
      <c r="B201" s="30" t="s">
        <v>541</v>
      </c>
      <c r="D201" s="3">
        <v>0</v>
      </c>
      <c r="E201" s="4"/>
      <c r="F201" s="3">
        <f t="shared" si="2"/>
        <v>0</v>
      </c>
      <c r="G201" s="4"/>
      <c r="H201" s="3">
        <v>0</v>
      </c>
      <c r="M201" s="68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</row>
    <row r="202" spans="1:25" s="58" customFormat="1" ht="14.25" hidden="1" x14ac:dyDescent="0.2">
      <c r="A202" s="56"/>
      <c r="B202" s="30" t="s">
        <v>542</v>
      </c>
      <c r="D202" s="3">
        <v>0</v>
      </c>
      <c r="E202" s="4"/>
      <c r="F202" s="3">
        <f t="shared" si="2"/>
        <v>0</v>
      </c>
      <c r="G202" s="4"/>
      <c r="H202" s="3">
        <v>0</v>
      </c>
      <c r="M202" s="52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</row>
    <row r="203" spans="1:25" s="58" customFormat="1" ht="14.25" hidden="1" x14ac:dyDescent="0.2">
      <c r="A203" s="56"/>
      <c r="B203" s="30" t="s">
        <v>543</v>
      </c>
      <c r="D203" s="3">
        <v>0</v>
      </c>
      <c r="E203" s="4"/>
      <c r="F203" s="3">
        <f t="shared" si="2"/>
        <v>0</v>
      </c>
      <c r="G203" s="4"/>
      <c r="H203" s="3">
        <v>0</v>
      </c>
      <c r="M203" s="52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</row>
    <row r="204" spans="1:25" s="58" customFormat="1" ht="14.25" hidden="1" x14ac:dyDescent="0.2">
      <c r="A204" s="56"/>
      <c r="B204" s="30" t="s">
        <v>544</v>
      </c>
      <c r="D204" s="3">
        <v>0</v>
      </c>
      <c r="E204" s="4"/>
      <c r="F204" s="3">
        <f t="shared" si="2"/>
        <v>0</v>
      </c>
      <c r="G204" s="4"/>
      <c r="H204" s="3">
        <v>0</v>
      </c>
      <c r="M204" s="52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</row>
    <row r="205" spans="1:25" s="58" customFormat="1" ht="14.25" x14ac:dyDescent="0.2">
      <c r="A205" s="56" t="s">
        <v>194</v>
      </c>
      <c r="B205" s="68"/>
      <c r="D205" s="72">
        <f>SUM(D171:D204)</f>
        <v>1211299.57</v>
      </c>
      <c r="E205" s="62"/>
      <c r="F205" s="72">
        <f>SUM(F171:F204)</f>
        <v>502417.46999999991</v>
      </c>
      <c r="G205" s="62"/>
      <c r="H205" s="72">
        <f>SUM(H171:H204)</f>
        <v>1713717.04</v>
      </c>
      <c r="M205" s="52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</row>
    <row r="206" spans="1:25" s="58" customFormat="1" ht="14.25" x14ac:dyDescent="0.2">
      <c r="A206" s="56" t="s">
        <v>194</v>
      </c>
      <c r="B206" s="71" t="s">
        <v>545</v>
      </c>
      <c r="D206" s="2"/>
      <c r="E206" s="4"/>
      <c r="F206" s="2"/>
      <c r="G206" s="4"/>
      <c r="H206" s="2"/>
      <c r="M206" s="52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</row>
    <row r="207" spans="1:25" s="58" customFormat="1" ht="14.25" hidden="1" x14ac:dyDescent="0.2">
      <c r="A207" s="56"/>
      <c r="B207" s="30" t="s">
        <v>546</v>
      </c>
      <c r="D207" s="3">
        <v>0</v>
      </c>
      <c r="E207" s="4"/>
      <c r="F207" s="3">
        <f t="shared" ref="F207:F270" si="3">H207-D207</f>
        <v>0</v>
      </c>
      <c r="G207" s="4"/>
      <c r="H207" s="3">
        <v>0</v>
      </c>
      <c r="M207" s="68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</row>
    <row r="208" spans="1:25" s="58" customFormat="1" ht="14.25" hidden="1" x14ac:dyDescent="0.2">
      <c r="A208" s="56"/>
      <c r="B208" s="30" t="s">
        <v>547</v>
      </c>
      <c r="D208" s="3">
        <v>0</v>
      </c>
      <c r="E208" s="4"/>
      <c r="F208" s="3">
        <f t="shared" si="3"/>
        <v>0</v>
      </c>
      <c r="G208" s="4"/>
      <c r="H208" s="3">
        <v>0</v>
      </c>
      <c r="M208" s="68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</row>
    <row r="209" spans="1:25" s="58" customFormat="1" ht="14.25" x14ac:dyDescent="0.2">
      <c r="A209" s="56"/>
      <c r="B209" s="30" t="s">
        <v>548</v>
      </c>
      <c r="D209" s="3">
        <v>2295.16</v>
      </c>
      <c r="E209" s="4"/>
      <c r="F209" s="3">
        <f t="shared" si="3"/>
        <v>530.44000000000005</v>
      </c>
      <c r="G209" s="4"/>
      <c r="H209" s="3">
        <v>2825.6</v>
      </c>
      <c r="M209" s="68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</row>
    <row r="210" spans="1:25" s="58" customFormat="1" ht="14.25" hidden="1" x14ac:dyDescent="0.2">
      <c r="A210" s="56"/>
      <c r="B210" s="30" t="s">
        <v>549</v>
      </c>
      <c r="D210" s="3">
        <v>0</v>
      </c>
      <c r="E210" s="4"/>
      <c r="F210" s="3">
        <f>H210-D210</f>
        <v>0</v>
      </c>
      <c r="G210" s="4"/>
      <c r="H210" s="3">
        <v>0</v>
      </c>
      <c r="M210" s="52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</row>
    <row r="211" spans="1:25" s="58" customFormat="1" ht="14.25" hidden="1" x14ac:dyDescent="0.2">
      <c r="A211" s="56"/>
      <c r="B211" s="30" t="s">
        <v>550</v>
      </c>
      <c r="D211" s="3">
        <v>0</v>
      </c>
      <c r="E211" s="4"/>
      <c r="F211" s="3">
        <f t="shared" si="3"/>
        <v>0</v>
      </c>
      <c r="G211" s="4"/>
      <c r="H211" s="3">
        <v>0</v>
      </c>
      <c r="M211" s="68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</row>
    <row r="212" spans="1:25" s="58" customFormat="1" ht="14.25" hidden="1" x14ac:dyDescent="0.2">
      <c r="A212" s="56"/>
      <c r="B212" s="30" t="s">
        <v>551</v>
      </c>
      <c r="D212" s="3">
        <v>0</v>
      </c>
      <c r="E212" s="4"/>
      <c r="F212" s="3">
        <f t="shared" si="3"/>
        <v>0</v>
      </c>
      <c r="G212" s="4"/>
      <c r="H212" s="3">
        <v>0</v>
      </c>
      <c r="M212" s="68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</row>
    <row r="213" spans="1:25" s="58" customFormat="1" ht="14.25" hidden="1" x14ac:dyDescent="0.2">
      <c r="A213" s="56"/>
      <c r="B213" s="30" t="s">
        <v>552</v>
      </c>
      <c r="D213" s="2">
        <v>0</v>
      </c>
      <c r="E213" s="4"/>
      <c r="F213" s="2">
        <f t="shared" si="3"/>
        <v>0</v>
      </c>
      <c r="G213" s="4"/>
      <c r="H213" s="3">
        <v>0</v>
      </c>
      <c r="M213" s="68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</row>
    <row r="214" spans="1:25" s="58" customFormat="1" ht="14.25" hidden="1" x14ac:dyDescent="0.2">
      <c r="A214" s="56"/>
      <c r="B214" s="30" t="s">
        <v>553</v>
      </c>
      <c r="D214" s="3">
        <v>0</v>
      </c>
      <c r="E214" s="4"/>
      <c r="F214" s="3">
        <f t="shared" si="3"/>
        <v>0</v>
      </c>
      <c r="G214" s="4"/>
      <c r="H214" s="3">
        <v>0</v>
      </c>
      <c r="M214" s="52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</row>
    <row r="215" spans="1:25" ht="14.25" x14ac:dyDescent="0.2">
      <c r="A215" s="56"/>
      <c r="B215" s="30" t="s">
        <v>251</v>
      </c>
      <c r="C215" s="58"/>
      <c r="D215" s="3">
        <v>-58523.6</v>
      </c>
      <c r="E215" s="4"/>
      <c r="F215" s="2">
        <f>H215-D215</f>
        <v>-39158.450000000004</v>
      </c>
      <c r="H215" s="62">
        <v>-97682.05</v>
      </c>
    </row>
    <row r="216" spans="1:25" s="58" customFormat="1" ht="14.25" hidden="1" x14ac:dyDescent="0.2">
      <c r="A216" s="56"/>
      <c r="B216" s="30" t="s">
        <v>554</v>
      </c>
      <c r="D216" s="3">
        <v>0</v>
      </c>
      <c r="E216" s="4"/>
      <c r="F216" s="3">
        <f t="shared" si="3"/>
        <v>0</v>
      </c>
      <c r="G216" s="4"/>
      <c r="H216" s="3">
        <v>0</v>
      </c>
      <c r="M216" s="52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</row>
    <row r="217" spans="1:25" s="58" customFormat="1" ht="14.25" hidden="1" x14ac:dyDescent="0.2">
      <c r="A217" s="56"/>
      <c r="B217" s="30" t="s">
        <v>555</v>
      </c>
      <c r="D217" s="3">
        <v>0</v>
      </c>
      <c r="E217" s="4"/>
      <c r="F217" s="3">
        <f t="shared" si="3"/>
        <v>0</v>
      </c>
      <c r="G217" s="4"/>
      <c r="H217" s="3">
        <v>0</v>
      </c>
      <c r="M217" s="52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</row>
    <row r="218" spans="1:25" s="58" customFormat="1" ht="14.25" x14ac:dyDescent="0.2">
      <c r="A218" s="56"/>
      <c r="B218" s="30" t="s">
        <v>556</v>
      </c>
      <c r="D218" s="3">
        <v>-3494.86</v>
      </c>
      <c r="E218" s="4"/>
      <c r="F218" s="3">
        <f t="shared" si="3"/>
        <v>0</v>
      </c>
      <c r="G218" s="4"/>
      <c r="H218" s="3">
        <v>-3494.86</v>
      </c>
      <c r="M218" s="52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</row>
    <row r="219" spans="1:25" s="58" customFormat="1" ht="14.25" hidden="1" x14ac:dyDescent="0.2">
      <c r="A219" s="56"/>
      <c r="B219" s="30" t="s">
        <v>557</v>
      </c>
      <c r="D219" s="3">
        <v>0</v>
      </c>
      <c r="E219" s="4"/>
      <c r="F219" s="3">
        <f t="shared" si="3"/>
        <v>0</v>
      </c>
      <c r="G219" s="4"/>
      <c r="H219" s="3">
        <v>0</v>
      </c>
      <c r="M219" s="52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</row>
    <row r="220" spans="1:25" s="58" customFormat="1" ht="14.25" hidden="1" x14ac:dyDescent="0.2">
      <c r="A220" s="56"/>
      <c r="B220" s="30" t="s">
        <v>558</v>
      </c>
      <c r="D220" s="3">
        <v>0</v>
      </c>
      <c r="E220" s="4"/>
      <c r="F220" s="3">
        <f t="shared" si="3"/>
        <v>0</v>
      </c>
      <c r="G220" s="4"/>
      <c r="H220" s="3">
        <v>0</v>
      </c>
      <c r="M220" s="52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</row>
    <row r="221" spans="1:25" s="58" customFormat="1" ht="14.25" hidden="1" x14ac:dyDescent="0.2">
      <c r="A221" s="56"/>
      <c r="B221" s="30" t="s">
        <v>559</v>
      </c>
      <c r="D221" s="3">
        <v>0</v>
      </c>
      <c r="E221" s="4"/>
      <c r="F221" s="3">
        <f t="shared" si="3"/>
        <v>0</v>
      </c>
      <c r="G221" s="4"/>
      <c r="H221" s="3">
        <v>0</v>
      </c>
      <c r="M221" s="52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</row>
    <row r="222" spans="1:25" s="58" customFormat="1" ht="14.25" hidden="1" x14ac:dyDescent="0.2">
      <c r="A222" s="56"/>
      <c r="B222" s="30" t="s">
        <v>560</v>
      </c>
      <c r="D222" s="3">
        <v>0</v>
      </c>
      <c r="E222" s="4"/>
      <c r="F222" s="3">
        <f t="shared" si="3"/>
        <v>0</v>
      </c>
      <c r="G222" s="4"/>
      <c r="H222" s="3">
        <v>0</v>
      </c>
      <c r="M222" s="52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</row>
    <row r="223" spans="1:25" s="58" customFormat="1" ht="14.25" hidden="1" x14ac:dyDescent="0.2">
      <c r="A223" s="56"/>
      <c r="B223" s="30" t="s">
        <v>561</v>
      </c>
      <c r="D223" s="3">
        <v>0</v>
      </c>
      <c r="E223" s="4"/>
      <c r="F223" s="3">
        <f t="shared" si="3"/>
        <v>0</v>
      </c>
      <c r="G223" s="4"/>
      <c r="H223" s="3">
        <v>0</v>
      </c>
      <c r="M223" s="52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</row>
    <row r="224" spans="1:25" s="58" customFormat="1" ht="14.25" hidden="1" x14ac:dyDescent="0.2">
      <c r="A224" s="56"/>
      <c r="B224" s="30" t="s">
        <v>562</v>
      </c>
      <c r="D224" s="3">
        <v>0</v>
      </c>
      <c r="E224" s="4"/>
      <c r="F224" s="3">
        <f t="shared" si="3"/>
        <v>0</v>
      </c>
      <c r="G224" s="4"/>
      <c r="H224" s="3">
        <v>0</v>
      </c>
      <c r="M224" s="52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</row>
    <row r="225" spans="1:25" s="58" customFormat="1" ht="14.25" hidden="1" x14ac:dyDescent="0.2">
      <c r="A225" s="56"/>
      <c r="B225" s="30" t="s">
        <v>563</v>
      </c>
      <c r="D225" s="3">
        <v>0</v>
      </c>
      <c r="E225" s="4"/>
      <c r="F225" s="3">
        <f t="shared" si="3"/>
        <v>0</v>
      </c>
      <c r="G225" s="4"/>
      <c r="H225" s="3">
        <v>0</v>
      </c>
      <c r="M225" s="52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</row>
    <row r="226" spans="1:25" s="58" customFormat="1" ht="14.25" hidden="1" x14ac:dyDescent="0.2">
      <c r="A226" s="56"/>
      <c r="B226" s="30" t="s">
        <v>564</v>
      </c>
      <c r="D226" s="3">
        <v>0</v>
      </c>
      <c r="E226" s="4"/>
      <c r="F226" s="3">
        <f t="shared" si="3"/>
        <v>0</v>
      </c>
      <c r="G226" s="4"/>
      <c r="H226" s="3">
        <v>0</v>
      </c>
      <c r="M226" s="52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</row>
    <row r="227" spans="1:25" s="58" customFormat="1" ht="14.25" hidden="1" x14ac:dyDescent="0.2">
      <c r="A227" s="56"/>
      <c r="B227" s="30" t="s">
        <v>565</v>
      </c>
      <c r="D227" s="3">
        <v>0</v>
      </c>
      <c r="E227" s="4"/>
      <c r="F227" s="3">
        <f t="shared" si="3"/>
        <v>0</v>
      </c>
      <c r="G227" s="4"/>
      <c r="H227" s="3">
        <v>0</v>
      </c>
      <c r="M227" s="52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</row>
    <row r="228" spans="1:25" s="58" customFormat="1" ht="14.25" hidden="1" x14ac:dyDescent="0.2">
      <c r="A228" s="56"/>
      <c r="B228" s="30" t="s">
        <v>566</v>
      </c>
      <c r="D228" s="3">
        <v>0</v>
      </c>
      <c r="E228" s="4"/>
      <c r="F228" s="3">
        <f t="shared" si="3"/>
        <v>0</v>
      </c>
      <c r="G228" s="4"/>
      <c r="H228" s="3">
        <v>0</v>
      </c>
      <c r="M228" s="52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</row>
    <row r="229" spans="1:25" s="58" customFormat="1" ht="14.25" hidden="1" x14ac:dyDescent="0.2">
      <c r="A229" s="56"/>
      <c r="B229" s="30" t="s">
        <v>567</v>
      </c>
      <c r="D229" s="3">
        <v>0</v>
      </c>
      <c r="E229" s="4"/>
      <c r="F229" s="3">
        <f t="shared" si="3"/>
        <v>0</v>
      </c>
      <c r="G229" s="4"/>
      <c r="H229" s="3">
        <v>0</v>
      </c>
      <c r="M229" s="52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</row>
    <row r="230" spans="1:25" s="58" customFormat="1" ht="14.25" x14ac:dyDescent="0.2">
      <c r="A230" s="56"/>
      <c r="B230" s="30" t="s">
        <v>568</v>
      </c>
      <c r="D230" s="3">
        <v>-1930</v>
      </c>
      <c r="E230" s="4"/>
      <c r="F230" s="3">
        <f t="shared" si="3"/>
        <v>-482.5</v>
      </c>
      <c r="G230" s="4"/>
      <c r="H230" s="3">
        <v>-2412.5</v>
      </c>
      <c r="M230" s="52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</row>
    <row r="231" spans="1:25" s="58" customFormat="1" ht="14.25" hidden="1" x14ac:dyDescent="0.2">
      <c r="A231" s="56"/>
      <c r="B231" s="30" t="s">
        <v>569</v>
      </c>
      <c r="D231" s="3">
        <v>0</v>
      </c>
      <c r="E231" s="4"/>
      <c r="F231" s="3">
        <f t="shared" si="3"/>
        <v>0</v>
      </c>
      <c r="G231" s="4"/>
      <c r="H231" s="3">
        <v>0</v>
      </c>
      <c r="M231" s="52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</row>
    <row r="232" spans="1:25" s="58" customFormat="1" ht="14.25" hidden="1" x14ac:dyDescent="0.2">
      <c r="A232" s="56"/>
      <c r="B232" s="30" t="s">
        <v>570</v>
      </c>
      <c r="D232" s="3">
        <v>0</v>
      </c>
      <c r="E232" s="4"/>
      <c r="F232" s="3">
        <f t="shared" si="3"/>
        <v>0</v>
      </c>
      <c r="G232" s="4"/>
      <c r="H232" s="3">
        <v>0</v>
      </c>
      <c r="M232" s="52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</row>
    <row r="233" spans="1:25" s="58" customFormat="1" ht="14.25" x14ac:dyDescent="0.2">
      <c r="A233" s="56"/>
      <c r="B233" s="30" t="s">
        <v>571</v>
      </c>
      <c r="D233" s="3">
        <v>-3441.74</v>
      </c>
      <c r="E233" s="4"/>
      <c r="F233" s="3">
        <f t="shared" si="3"/>
        <v>-860.43000000000029</v>
      </c>
      <c r="G233" s="4"/>
      <c r="H233" s="3">
        <v>-4302.17</v>
      </c>
      <c r="M233" s="52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</row>
    <row r="234" spans="1:25" s="58" customFormat="1" ht="14.25" x14ac:dyDescent="0.2">
      <c r="A234" s="56"/>
      <c r="B234" s="30" t="s">
        <v>572</v>
      </c>
      <c r="D234" s="3">
        <v>-1468.92</v>
      </c>
      <c r="E234" s="4"/>
      <c r="F234" s="3">
        <f t="shared" si="3"/>
        <v>-312.52999999999997</v>
      </c>
      <c r="G234" s="4"/>
      <c r="H234" s="3">
        <v>-1781.45</v>
      </c>
      <c r="M234" s="52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</row>
    <row r="235" spans="1:25" s="58" customFormat="1" ht="14.25" hidden="1" x14ac:dyDescent="0.2">
      <c r="A235" s="56"/>
      <c r="B235" s="30" t="s">
        <v>573</v>
      </c>
      <c r="D235" s="3">
        <v>0</v>
      </c>
      <c r="E235" s="4"/>
      <c r="F235" s="3">
        <f t="shared" si="3"/>
        <v>0</v>
      </c>
      <c r="G235" s="4"/>
      <c r="H235" s="3">
        <v>0</v>
      </c>
      <c r="M235" s="52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</row>
    <row r="236" spans="1:25" s="58" customFormat="1" ht="14.25" hidden="1" x14ac:dyDescent="0.2">
      <c r="A236" s="56"/>
      <c r="B236" s="30" t="s">
        <v>574</v>
      </c>
      <c r="D236" s="3">
        <v>0</v>
      </c>
      <c r="E236" s="4"/>
      <c r="F236" s="3">
        <f t="shared" si="3"/>
        <v>0</v>
      </c>
      <c r="G236" s="4"/>
      <c r="H236" s="3">
        <v>0</v>
      </c>
      <c r="M236" s="52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</row>
    <row r="237" spans="1:25" s="58" customFormat="1" ht="14.25" x14ac:dyDescent="0.2">
      <c r="A237" s="56"/>
      <c r="B237" s="30" t="s">
        <v>575</v>
      </c>
      <c r="D237" s="3">
        <v>0</v>
      </c>
      <c r="E237" s="4"/>
      <c r="F237" s="3">
        <f t="shared" si="3"/>
        <v>-2.2799999999999998</v>
      </c>
      <c r="G237" s="4"/>
      <c r="H237" s="3">
        <v>-2.2799999999999998</v>
      </c>
      <c r="M237" s="52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</row>
    <row r="238" spans="1:25" s="58" customFormat="1" ht="14.25" hidden="1" x14ac:dyDescent="0.2">
      <c r="A238" s="56"/>
      <c r="B238" s="30" t="s">
        <v>576</v>
      </c>
      <c r="D238" s="3">
        <v>0</v>
      </c>
      <c r="E238" s="4"/>
      <c r="F238" s="3">
        <f t="shared" si="3"/>
        <v>0</v>
      </c>
      <c r="G238" s="4"/>
      <c r="H238" s="3">
        <v>0</v>
      </c>
      <c r="M238" s="52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</row>
    <row r="239" spans="1:25" s="58" customFormat="1" ht="14.25" hidden="1" x14ac:dyDescent="0.2">
      <c r="A239" s="56"/>
      <c r="B239" s="30" t="s">
        <v>577</v>
      </c>
      <c r="D239" s="3">
        <v>0</v>
      </c>
      <c r="E239" s="4"/>
      <c r="F239" s="3">
        <f t="shared" si="3"/>
        <v>0</v>
      </c>
      <c r="G239" s="4"/>
      <c r="H239" s="3">
        <v>0</v>
      </c>
      <c r="M239" s="52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</row>
    <row r="240" spans="1:25" s="58" customFormat="1" ht="14.25" hidden="1" x14ac:dyDescent="0.2">
      <c r="A240" s="56"/>
      <c r="B240" s="30" t="s">
        <v>578</v>
      </c>
      <c r="D240" s="3">
        <v>0</v>
      </c>
      <c r="E240" s="4"/>
      <c r="F240" s="3">
        <f t="shared" si="3"/>
        <v>0</v>
      </c>
      <c r="G240" s="4"/>
      <c r="H240" s="3">
        <v>0</v>
      </c>
      <c r="M240" s="52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</row>
    <row r="241" spans="1:25" s="58" customFormat="1" ht="14.25" hidden="1" x14ac:dyDescent="0.2">
      <c r="A241" s="56"/>
      <c r="B241" s="30" t="s">
        <v>579</v>
      </c>
      <c r="D241" s="3">
        <v>0</v>
      </c>
      <c r="E241" s="4"/>
      <c r="F241" s="3">
        <f t="shared" si="3"/>
        <v>0</v>
      </c>
      <c r="G241" s="4"/>
      <c r="H241" s="3">
        <v>0</v>
      </c>
      <c r="M241" s="52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</row>
    <row r="242" spans="1:25" s="58" customFormat="1" ht="14.25" x14ac:dyDescent="0.2">
      <c r="A242" s="56"/>
      <c r="B242" s="30" t="s">
        <v>580</v>
      </c>
      <c r="D242" s="3">
        <v>-106406.08</v>
      </c>
      <c r="E242" s="4"/>
      <c r="F242" s="3">
        <f t="shared" si="3"/>
        <v>-26601.520000000004</v>
      </c>
      <c r="G242" s="4"/>
      <c r="H242" s="3">
        <v>-133007.6</v>
      </c>
      <c r="M242" s="52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</row>
    <row r="243" spans="1:25" s="58" customFormat="1" ht="14.25" x14ac:dyDescent="0.2">
      <c r="A243" s="56"/>
      <c r="B243" s="30" t="s">
        <v>581</v>
      </c>
      <c r="D243" s="3">
        <v>-113.78</v>
      </c>
      <c r="E243" s="4"/>
      <c r="F243" s="3">
        <f t="shared" si="3"/>
        <v>0</v>
      </c>
      <c r="G243" s="4"/>
      <c r="H243" s="3">
        <v>-113.78</v>
      </c>
      <c r="M243" s="52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</row>
    <row r="244" spans="1:25" s="58" customFormat="1" ht="14.25" hidden="1" x14ac:dyDescent="0.2">
      <c r="A244" s="56"/>
      <c r="B244" s="30" t="s">
        <v>582</v>
      </c>
      <c r="D244" s="3">
        <v>0</v>
      </c>
      <c r="E244" s="4"/>
      <c r="F244" s="3">
        <f t="shared" si="3"/>
        <v>0</v>
      </c>
      <c r="G244" s="4"/>
      <c r="H244" s="3">
        <v>0</v>
      </c>
      <c r="M244" s="52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</row>
    <row r="245" spans="1:25" s="58" customFormat="1" ht="14.25" hidden="1" x14ac:dyDescent="0.2">
      <c r="A245" s="56"/>
      <c r="B245" s="30" t="s">
        <v>583</v>
      </c>
      <c r="D245" s="3">
        <v>0</v>
      </c>
      <c r="E245" s="4"/>
      <c r="F245" s="3">
        <f t="shared" si="3"/>
        <v>0</v>
      </c>
      <c r="G245" s="4"/>
      <c r="H245" s="3">
        <v>0</v>
      </c>
      <c r="M245" s="52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</row>
    <row r="246" spans="1:25" s="58" customFormat="1" ht="14.25" hidden="1" x14ac:dyDescent="0.2">
      <c r="A246" s="56"/>
      <c r="B246" s="30" t="s">
        <v>584</v>
      </c>
      <c r="D246" s="3">
        <v>0</v>
      </c>
      <c r="E246" s="4"/>
      <c r="F246" s="3">
        <f t="shared" si="3"/>
        <v>0</v>
      </c>
      <c r="G246" s="4"/>
      <c r="H246" s="3">
        <v>0</v>
      </c>
      <c r="M246" s="52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</row>
    <row r="247" spans="1:25" s="58" customFormat="1" ht="14.25" hidden="1" x14ac:dyDescent="0.2">
      <c r="A247" s="56"/>
      <c r="B247" s="30" t="s">
        <v>585</v>
      </c>
      <c r="D247" s="3">
        <v>0</v>
      </c>
      <c r="E247" s="4"/>
      <c r="F247" s="3">
        <f t="shared" si="3"/>
        <v>0</v>
      </c>
      <c r="G247" s="4"/>
      <c r="H247" s="3">
        <v>0</v>
      </c>
      <c r="M247" s="52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</row>
    <row r="248" spans="1:25" s="58" customFormat="1" ht="14.25" x14ac:dyDescent="0.2">
      <c r="A248" s="56"/>
      <c r="B248" s="30" t="s">
        <v>586</v>
      </c>
      <c r="D248" s="3">
        <v>-30333.32</v>
      </c>
      <c r="E248" s="4"/>
      <c r="F248" s="3">
        <f t="shared" si="3"/>
        <v>-7333.3300000000017</v>
      </c>
      <c r="G248" s="4"/>
      <c r="H248" s="3">
        <v>-37666.65</v>
      </c>
      <c r="M248" s="52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</row>
    <row r="249" spans="1:25" s="58" customFormat="1" ht="14.25" hidden="1" x14ac:dyDescent="0.2">
      <c r="A249" s="56"/>
      <c r="B249" s="30" t="s">
        <v>587</v>
      </c>
      <c r="D249" s="3">
        <v>0</v>
      </c>
      <c r="E249" s="4"/>
      <c r="F249" s="3">
        <f t="shared" si="3"/>
        <v>0</v>
      </c>
      <c r="G249" s="4"/>
      <c r="H249" s="3">
        <v>0</v>
      </c>
      <c r="M249" s="52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</row>
    <row r="250" spans="1:25" s="58" customFormat="1" ht="14.25" x14ac:dyDescent="0.2">
      <c r="A250" s="56"/>
      <c r="B250" s="30" t="s">
        <v>588</v>
      </c>
      <c r="D250" s="3">
        <v>-40408.61</v>
      </c>
      <c r="E250" s="4"/>
      <c r="F250" s="3">
        <f t="shared" si="3"/>
        <v>0</v>
      </c>
      <c r="G250" s="4"/>
      <c r="H250" s="3">
        <v>-40408.61</v>
      </c>
      <c r="M250" s="52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</row>
    <row r="251" spans="1:25" s="58" customFormat="1" ht="14.25" hidden="1" x14ac:dyDescent="0.2">
      <c r="A251" s="56"/>
      <c r="B251" s="30" t="s">
        <v>589</v>
      </c>
      <c r="D251" s="3">
        <v>0</v>
      </c>
      <c r="E251" s="4"/>
      <c r="F251" s="3">
        <f t="shared" si="3"/>
        <v>0</v>
      </c>
      <c r="G251" s="4"/>
      <c r="H251" s="3">
        <v>0</v>
      </c>
      <c r="M251" s="52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</row>
    <row r="252" spans="1:25" s="58" customFormat="1" ht="14.25" x14ac:dyDescent="0.2">
      <c r="A252" s="56"/>
      <c r="B252" s="30" t="s">
        <v>590</v>
      </c>
      <c r="D252" s="3">
        <v>-54166.68</v>
      </c>
      <c r="E252" s="4"/>
      <c r="F252" s="3">
        <f t="shared" si="3"/>
        <v>-5416.6699999999983</v>
      </c>
      <c r="G252" s="4"/>
      <c r="H252" s="3">
        <v>-59583.35</v>
      </c>
      <c r="M252" s="52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</row>
    <row r="253" spans="1:25" s="58" customFormat="1" ht="14.25" hidden="1" x14ac:dyDescent="0.2">
      <c r="A253" s="56"/>
      <c r="B253" s="30" t="s">
        <v>591</v>
      </c>
      <c r="D253" s="3">
        <v>0</v>
      </c>
      <c r="E253" s="4"/>
      <c r="F253" s="3">
        <f t="shared" si="3"/>
        <v>0</v>
      </c>
      <c r="G253" s="4"/>
      <c r="H253" s="3">
        <v>0</v>
      </c>
      <c r="M253" s="52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</row>
    <row r="254" spans="1:25" s="58" customFormat="1" ht="14.25" x14ac:dyDescent="0.2">
      <c r="A254" s="56"/>
      <c r="B254" s="30" t="s">
        <v>592</v>
      </c>
      <c r="D254" s="3">
        <v>-47883.56</v>
      </c>
      <c r="E254" s="4"/>
      <c r="F254" s="3">
        <f t="shared" si="3"/>
        <v>-4270</v>
      </c>
      <c r="G254" s="4"/>
      <c r="H254" s="3">
        <v>-52153.56</v>
      </c>
      <c r="M254" s="52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</row>
    <row r="255" spans="1:25" s="58" customFormat="1" ht="14.25" hidden="1" x14ac:dyDescent="0.2">
      <c r="A255" s="56"/>
      <c r="B255" s="30" t="s">
        <v>593</v>
      </c>
      <c r="D255" s="3">
        <v>0</v>
      </c>
      <c r="E255" s="4"/>
      <c r="F255" s="3">
        <f>H255-D255</f>
        <v>0</v>
      </c>
      <c r="G255" s="4"/>
      <c r="H255" s="3">
        <v>0</v>
      </c>
      <c r="M255" s="52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</row>
    <row r="256" spans="1:25" s="58" customFormat="1" ht="14.25" hidden="1" x14ac:dyDescent="0.2">
      <c r="A256" s="56"/>
      <c r="B256" s="30" t="s">
        <v>594</v>
      </c>
      <c r="D256" s="3">
        <v>0</v>
      </c>
      <c r="E256" s="4"/>
      <c r="F256" s="3">
        <f t="shared" si="3"/>
        <v>0</v>
      </c>
      <c r="G256" s="4"/>
      <c r="H256" s="3">
        <v>0</v>
      </c>
      <c r="M256" s="52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</row>
    <row r="257" spans="1:25" s="58" customFormat="1" ht="14.25" hidden="1" x14ac:dyDescent="0.2">
      <c r="A257" s="56"/>
      <c r="B257" s="30" t="s">
        <v>595</v>
      </c>
      <c r="D257" s="3">
        <v>0</v>
      </c>
      <c r="E257" s="4"/>
      <c r="F257" s="3">
        <f t="shared" si="3"/>
        <v>0</v>
      </c>
      <c r="G257" s="4"/>
      <c r="H257" s="3">
        <v>0</v>
      </c>
      <c r="M257" s="52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</row>
    <row r="258" spans="1:25" s="58" customFormat="1" ht="14.25" hidden="1" x14ac:dyDescent="0.2">
      <c r="A258" s="56"/>
      <c r="B258" s="30" t="s">
        <v>596</v>
      </c>
      <c r="D258" s="3">
        <v>0</v>
      </c>
      <c r="E258" s="4"/>
      <c r="F258" s="3">
        <f t="shared" si="3"/>
        <v>0</v>
      </c>
      <c r="G258" s="4"/>
      <c r="H258" s="3">
        <v>0</v>
      </c>
      <c r="M258" s="52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</row>
    <row r="259" spans="1:25" s="58" customFormat="1" ht="14.25" hidden="1" x14ac:dyDescent="0.2">
      <c r="A259" s="56"/>
      <c r="B259" s="30" t="s">
        <v>597</v>
      </c>
      <c r="D259" s="3">
        <v>0</v>
      </c>
      <c r="E259" s="4"/>
      <c r="F259" s="3">
        <f t="shared" si="3"/>
        <v>0</v>
      </c>
      <c r="G259" s="4"/>
      <c r="H259" s="3">
        <v>0</v>
      </c>
      <c r="M259" s="52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</row>
    <row r="260" spans="1:25" s="58" customFormat="1" ht="14.25" hidden="1" x14ac:dyDescent="0.2">
      <c r="A260" s="56"/>
      <c r="B260" s="30" t="s">
        <v>598</v>
      </c>
      <c r="D260" s="3">
        <v>0</v>
      </c>
      <c r="E260" s="4"/>
      <c r="F260" s="3">
        <f t="shared" si="3"/>
        <v>0</v>
      </c>
      <c r="G260" s="4"/>
      <c r="H260" s="3">
        <v>0</v>
      </c>
      <c r="M260" s="52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</row>
    <row r="261" spans="1:25" s="58" customFormat="1" ht="14.25" hidden="1" x14ac:dyDescent="0.2">
      <c r="A261" s="56"/>
      <c r="B261" s="30" t="s">
        <v>599</v>
      </c>
      <c r="D261" s="3">
        <v>0</v>
      </c>
      <c r="E261" s="4"/>
      <c r="F261" s="3">
        <f t="shared" si="3"/>
        <v>0</v>
      </c>
      <c r="G261" s="4"/>
      <c r="H261" s="3">
        <v>0</v>
      </c>
      <c r="M261" s="52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</row>
    <row r="262" spans="1:25" s="58" customFormat="1" ht="14.25" x14ac:dyDescent="0.2">
      <c r="A262" s="56"/>
      <c r="B262" s="30" t="s">
        <v>600</v>
      </c>
      <c r="D262" s="3">
        <v>-2108225.71</v>
      </c>
      <c r="E262" s="4"/>
      <c r="F262" s="3">
        <f t="shared" si="3"/>
        <v>-491137.29999999981</v>
      </c>
      <c r="G262" s="4"/>
      <c r="H262" s="3">
        <v>-2599363.0099999998</v>
      </c>
      <c r="M262" s="52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</row>
    <row r="263" spans="1:25" s="58" customFormat="1" ht="14.25" hidden="1" x14ac:dyDescent="0.2">
      <c r="A263" s="56"/>
      <c r="B263" s="30" t="s">
        <v>601</v>
      </c>
      <c r="D263" s="3">
        <v>0</v>
      </c>
      <c r="E263" s="4"/>
      <c r="F263" s="3">
        <f t="shared" si="3"/>
        <v>0</v>
      </c>
      <c r="G263" s="4"/>
      <c r="H263" s="3">
        <v>0</v>
      </c>
      <c r="M263" s="52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</row>
    <row r="264" spans="1:25" s="58" customFormat="1" ht="14.25" hidden="1" x14ac:dyDescent="0.2">
      <c r="A264" s="56"/>
      <c r="B264" s="30" t="s">
        <v>602</v>
      </c>
      <c r="D264" s="3">
        <v>0</v>
      </c>
      <c r="E264" s="4"/>
      <c r="F264" s="3">
        <f t="shared" si="3"/>
        <v>0</v>
      </c>
      <c r="G264" s="4"/>
      <c r="H264" s="3">
        <v>0</v>
      </c>
      <c r="M264" s="52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</row>
    <row r="265" spans="1:25" s="58" customFormat="1" ht="14.25" hidden="1" x14ac:dyDescent="0.2">
      <c r="A265" s="56"/>
      <c r="B265" s="30" t="s">
        <v>603</v>
      </c>
      <c r="D265" s="3">
        <v>0</v>
      </c>
      <c r="E265" s="4"/>
      <c r="F265" s="3">
        <f t="shared" si="3"/>
        <v>0</v>
      </c>
      <c r="G265" s="4"/>
      <c r="H265" s="3">
        <v>0</v>
      </c>
      <c r="M265" s="52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</row>
    <row r="266" spans="1:25" s="58" customFormat="1" ht="14.25" hidden="1" x14ac:dyDescent="0.2">
      <c r="A266" s="56"/>
      <c r="B266" s="30" t="s">
        <v>604</v>
      </c>
      <c r="D266" s="3">
        <v>0</v>
      </c>
      <c r="E266" s="4"/>
      <c r="F266" s="3">
        <f t="shared" si="3"/>
        <v>0</v>
      </c>
      <c r="G266" s="4"/>
      <c r="H266" s="3">
        <v>0</v>
      </c>
      <c r="M266" s="52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</row>
    <row r="267" spans="1:25" s="58" customFormat="1" ht="14.25" x14ac:dyDescent="0.2">
      <c r="A267" s="56"/>
      <c r="B267" s="30" t="s">
        <v>605</v>
      </c>
      <c r="D267" s="3">
        <v>-26021.81</v>
      </c>
      <c r="E267" s="4"/>
      <c r="F267" s="3">
        <f t="shared" si="3"/>
        <v>0</v>
      </c>
      <c r="G267" s="4"/>
      <c r="H267" s="3">
        <v>-26021.81</v>
      </c>
      <c r="M267" s="52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</row>
    <row r="268" spans="1:25" s="58" customFormat="1" ht="14.25" hidden="1" x14ac:dyDescent="0.2">
      <c r="A268" s="56"/>
      <c r="B268" s="30" t="s">
        <v>606</v>
      </c>
      <c r="D268" s="3">
        <v>0</v>
      </c>
      <c r="E268" s="4"/>
      <c r="F268" s="3">
        <f t="shared" si="3"/>
        <v>0</v>
      </c>
      <c r="G268" s="4"/>
      <c r="H268" s="3">
        <v>0</v>
      </c>
      <c r="M268" s="52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</row>
    <row r="269" spans="1:25" s="58" customFormat="1" ht="14.25" x14ac:dyDescent="0.2">
      <c r="A269" s="56"/>
      <c r="B269" s="30" t="s">
        <v>607</v>
      </c>
      <c r="D269" s="3">
        <v>-16039.4</v>
      </c>
      <c r="E269" s="4"/>
      <c r="F269" s="3">
        <f t="shared" si="3"/>
        <v>-4009.8500000000004</v>
      </c>
      <c r="G269" s="4"/>
      <c r="H269" s="3">
        <v>-20049.25</v>
      </c>
      <c r="M269" s="52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</row>
    <row r="270" spans="1:25" s="58" customFormat="1" ht="14.25" hidden="1" x14ac:dyDescent="0.2">
      <c r="A270" s="56"/>
      <c r="B270" s="30" t="s">
        <v>608</v>
      </c>
      <c r="D270" s="3">
        <v>0</v>
      </c>
      <c r="E270" s="4"/>
      <c r="F270" s="3">
        <f t="shared" si="3"/>
        <v>0</v>
      </c>
      <c r="G270" s="4"/>
      <c r="H270" s="3">
        <v>0</v>
      </c>
      <c r="M270" s="52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</row>
    <row r="271" spans="1:25" s="58" customFormat="1" ht="14.25" hidden="1" x14ac:dyDescent="0.2">
      <c r="A271" s="56"/>
      <c r="B271" s="30" t="s">
        <v>609</v>
      </c>
      <c r="D271" s="3">
        <v>0</v>
      </c>
      <c r="E271" s="4"/>
      <c r="F271" s="3">
        <f t="shared" ref="F271:F285" si="4">H271-D271</f>
        <v>0</v>
      </c>
      <c r="G271" s="4"/>
      <c r="H271" s="3">
        <v>0</v>
      </c>
      <c r="M271" s="52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</row>
    <row r="272" spans="1:25" s="58" customFormat="1" ht="14.25" hidden="1" x14ac:dyDescent="0.2">
      <c r="A272" s="56"/>
      <c r="B272" s="30" t="s">
        <v>560</v>
      </c>
      <c r="D272" s="3">
        <v>0</v>
      </c>
      <c r="E272" s="4"/>
      <c r="F272" s="3">
        <f t="shared" si="4"/>
        <v>0</v>
      </c>
      <c r="G272" s="4"/>
      <c r="H272" s="3">
        <v>0</v>
      </c>
      <c r="M272" s="52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</row>
    <row r="273" spans="1:25" s="58" customFormat="1" ht="14.25" hidden="1" x14ac:dyDescent="0.2">
      <c r="A273" s="56"/>
      <c r="B273" s="30" t="s">
        <v>610</v>
      </c>
      <c r="D273" s="3">
        <v>0</v>
      </c>
      <c r="E273" s="4"/>
      <c r="F273" s="3">
        <f t="shared" si="4"/>
        <v>0</v>
      </c>
      <c r="G273" s="4"/>
      <c r="H273" s="3">
        <v>0</v>
      </c>
      <c r="M273" s="52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</row>
    <row r="274" spans="1:25" s="58" customFormat="1" ht="14.25" hidden="1" x14ac:dyDescent="0.2">
      <c r="A274" s="56"/>
      <c r="B274" s="30" t="s">
        <v>611</v>
      </c>
      <c r="D274" s="3">
        <v>0</v>
      </c>
      <c r="E274" s="4"/>
      <c r="F274" s="3">
        <f t="shared" si="4"/>
        <v>0</v>
      </c>
      <c r="G274" s="4"/>
      <c r="H274" s="3">
        <v>0</v>
      </c>
      <c r="M274" s="52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</row>
    <row r="275" spans="1:25" s="58" customFormat="1" ht="14.25" hidden="1" x14ac:dyDescent="0.2">
      <c r="A275" s="56"/>
      <c r="B275" s="30" t="s">
        <v>612</v>
      </c>
      <c r="D275" s="2">
        <v>0</v>
      </c>
      <c r="E275" s="4"/>
      <c r="F275" s="3">
        <f>H275-D275</f>
        <v>0</v>
      </c>
      <c r="G275" s="4"/>
      <c r="H275" s="3">
        <v>0</v>
      </c>
      <c r="M275" s="52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</row>
    <row r="276" spans="1:25" s="58" customFormat="1" ht="14.25" hidden="1" x14ac:dyDescent="0.2">
      <c r="A276" s="56"/>
      <c r="B276" s="30" t="s">
        <v>613</v>
      </c>
      <c r="D276" s="2">
        <v>0</v>
      </c>
      <c r="E276" s="4"/>
      <c r="F276" s="3">
        <f>H276-D276</f>
        <v>0</v>
      </c>
      <c r="G276" s="4"/>
      <c r="H276" s="3">
        <v>0</v>
      </c>
      <c r="M276" s="52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</row>
    <row r="277" spans="1:25" s="58" customFormat="1" ht="14.25" hidden="1" x14ac:dyDescent="0.2">
      <c r="A277" s="56"/>
      <c r="B277" s="30" t="s">
        <v>614</v>
      </c>
      <c r="D277" s="3">
        <v>0</v>
      </c>
      <c r="E277" s="4"/>
      <c r="F277" s="3">
        <f>H277-D277</f>
        <v>0</v>
      </c>
      <c r="G277" s="4"/>
      <c r="H277" s="3">
        <v>0</v>
      </c>
      <c r="M277" s="52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</row>
    <row r="278" spans="1:25" s="58" customFormat="1" ht="14.25" hidden="1" x14ac:dyDescent="0.2">
      <c r="A278" s="56"/>
      <c r="B278" s="30" t="s">
        <v>615</v>
      </c>
      <c r="D278" s="3">
        <v>0</v>
      </c>
      <c r="E278" s="4"/>
      <c r="F278" s="3">
        <f>H278-D278</f>
        <v>0</v>
      </c>
      <c r="G278" s="4"/>
      <c r="H278" s="3">
        <v>0</v>
      </c>
      <c r="M278" s="52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</row>
    <row r="279" spans="1:25" s="58" customFormat="1" ht="14.25" hidden="1" x14ac:dyDescent="0.2">
      <c r="A279" s="56"/>
      <c r="B279" s="30" t="s">
        <v>616</v>
      </c>
      <c r="D279" s="2">
        <v>0</v>
      </c>
      <c r="E279" s="4"/>
      <c r="F279" s="2">
        <f t="shared" si="4"/>
        <v>0</v>
      </c>
      <c r="G279" s="4"/>
      <c r="H279" s="2">
        <v>0</v>
      </c>
      <c r="M279" s="52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</row>
    <row r="280" spans="1:25" s="58" customFormat="1" ht="14.25" x14ac:dyDescent="0.2">
      <c r="A280" s="56" t="s">
        <v>194</v>
      </c>
      <c r="B280" s="30"/>
      <c r="D280" s="45">
        <f>SUM(D207:D279)</f>
        <v>-2496162.91</v>
      </c>
      <c r="E280" s="4"/>
      <c r="F280" s="45">
        <f>SUM(F207:F279)</f>
        <v>-579054.41999999981</v>
      </c>
      <c r="G280" s="4"/>
      <c r="H280" s="45">
        <f>SUM(H207:H279)</f>
        <v>-3075217.3299999996</v>
      </c>
      <c r="M280" s="52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</row>
    <row r="281" spans="1:25" s="58" customFormat="1" ht="14.25" hidden="1" x14ac:dyDescent="0.2">
      <c r="A281" s="56"/>
      <c r="B281" s="30"/>
      <c r="D281" s="3"/>
      <c r="E281" s="4"/>
      <c r="F281" s="3"/>
      <c r="G281" s="4"/>
      <c r="H281" s="3"/>
      <c r="M281" s="52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</row>
    <row r="282" spans="1:25" s="58" customFormat="1" ht="14.25" hidden="1" x14ac:dyDescent="0.2">
      <c r="A282" s="56" t="s">
        <v>194</v>
      </c>
      <c r="B282" s="71" t="s">
        <v>617</v>
      </c>
      <c r="D282" s="40">
        <f>+D280+D205+D168+D119</f>
        <v>14536017.609999999</v>
      </c>
      <c r="E282" s="4"/>
      <c r="F282" s="40">
        <f>+F280+F205+F168+F119</f>
        <v>3939295.9800000004</v>
      </c>
      <c r="G282" s="4"/>
      <c r="H282" s="40">
        <f>+H280+H205+H168+H119</f>
        <v>18475313.59</v>
      </c>
      <c r="M282" s="52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</row>
    <row r="283" spans="1:25" s="58" customFormat="1" ht="14.25" hidden="1" x14ac:dyDescent="0.2">
      <c r="A283" s="56"/>
      <c r="B283" s="30"/>
      <c r="D283" s="3">
        <f>SUM(D284:D285)</f>
        <v>0</v>
      </c>
      <c r="E283" s="4"/>
      <c r="F283" s="3">
        <f>SUM(F284:F285)</f>
        <v>0</v>
      </c>
      <c r="G283" s="4"/>
      <c r="H283" s="3">
        <f>SUM(H284:H285)</f>
        <v>0</v>
      </c>
      <c r="M283" s="52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</row>
    <row r="284" spans="1:25" s="58" customFormat="1" ht="14.25" hidden="1" x14ac:dyDescent="0.2">
      <c r="A284" s="56"/>
      <c r="B284" s="30" t="s">
        <v>618</v>
      </c>
      <c r="D284" s="3">
        <v>0</v>
      </c>
      <c r="E284" s="4"/>
      <c r="F284" s="3">
        <f t="shared" si="4"/>
        <v>0</v>
      </c>
      <c r="G284" s="4"/>
      <c r="H284" s="3">
        <v>0</v>
      </c>
      <c r="M284" s="52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</row>
    <row r="285" spans="1:25" s="58" customFormat="1" ht="14.25" hidden="1" x14ac:dyDescent="0.2">
      <c r="A285" s="56"/>
      <c r="B285" s="30" t="s">
        <v>619</v>
      </c>
      <c r="D285" s="2">
        <v>0</v>
      </c>
      <c r="E285" s="4"/>
      <c r="F285" s="2">
        <f t="shared" si="4"/>
        <v>0</v>
      </c>
      <c r="G285" s="4"/>
      <c r="H285" s="2">
        <v>0</v>
      </c>
      <c r="M285" s="52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</row>
    <row r="286" spans="1:25" s="58" customFormat="1" ht="14.25" x14ac:dyDescent="0.2">
      <c r="A286" s="56"/>
      <c r="B286" s="30"/>
      <c r="D286" s="2"/>
      <c r="E286" s="4"/>
      <c r="F286" s="2"/>
      <c r="G286" s="4"/>
      <c r="H286" s="2"/>
      <c r="M286" s="52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</row>
    <row r="287" spans="1:25" s="58" customFormat="1" ht="15" thickBot="1" x14ac:dyDescent="0.25">
      <c r="A287" s="56" t="s">
        <v>194</v>
      </c>
      <c r="B287" s="71" t="s">
        <v>620</v>
      </c>
      <c r="D287" s="75">
        <f>D282+D284+D285</f>
        <v>14536017.609999999</v>
      </c>
      <c r="E287" s="4"/>
      <c r="F287" s="75">
        <f>F282+F284+F285</f>
        <v>3939295.9800000004</v>
      </c>
      <c r="G287" s="4"/>
      <c r="H287" s="75">
        <f>H282+H284+H285</f>
        <v>18475313.59</v>
      </c>
      <c r="M287" s="52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pans="1:25" s="58" customFormat="1" ht="15" thickTop="1" x14ac:dyDescent="0.2">
      <c r="A288" s="56"/>
      <c r="B288" s="71"/>
      <c r="D288" s="2"/>
      <c r="E288" s="4"/>
      <c r="F288" s="2"/>
      <c r="G288" s="4"/>
      <c r="H288" s="2"/>
      <c r="M288" s="52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</row>
    <row r="289" spans="1:25" s="58" customFormat="1" ht="15" thickBot="1" x14ac:dyDescent="0.25">
      <c r="A289" s="56"/>
      <c r="B289" s="71" t="s">
        <v>621</v>
      </c>
      <c r="D289" s="5">
        <v>5922011</v>
      </c>
      <c r="E289" s="4"/>
      <c r="F289" s="5">
        <f>H289</f>
        <v>5922011</v>
      </c>
      <c r="G289" s="4"/>
      <c r="H289" s="5">
        <v>5922011</v>
      </c>
      <c r="M289" s="52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</row>
    <row r="290" spans="1:25" s="58" customFormat="1" ht="15" thickTop="1" x14ac:dyDescent="0.2">
      <c r="A290" s="56"/>
      <c r="B290" s="68"/>
      <c r="D290" s="3"/>
      <c r="E290" s="4"/>
      <c r="F290" s="3"/>
      <c r="G290" s="4"/>
      <c r="H290" s="3"/>
      <c r="M290" s="52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</row>
    <row r="291" spans="1:25" s="58" customFormat="1" ht="15.75" thickBot="1" x14ac:dyDescent="0.3">
      <c r="A291" s="56" t="s">
        <v>194</v>
      </c>
      <c r="B291" s="71" t="s">
        <v>622</v>
      </c>
      <c r="C291" s="67"/>
      <c r="D291" s="76">
        <f>IFERROR(+D287/D289,0)</f>
        <v>2.4545745710367641</v>
      </c>
      <c r="E291" s="4"/>
      <c r="F291" s="76">
        <f>IFERROR(+F287/F289,0)</f>
        <v>0.66519565397632674</v>
      </c>
      <c r="G291" s="4"/>
      <c r="H291" s="76">
        <f>IFERROR(+H287/H289,0)</f>
        <v>3.1197702250130908</v>
      </c>
      <c r="M291" s="52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</row>
    <row r="292" spans="1:25" s="58" customFormat="1" ht="15" thickTop="1" x14ac:dyDescent="0.2">
      <c r="A292" s="56"/>
      <c r="B292" s="6"/>
      <c r="D292" s="3"/>
      <c r="E292" s="4"/>
      <c r="F292" s="3"/>
      <c r="G292" s="4"/>
      <c r="H292" s="3"/>
      <c r="M292" s="52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</row>
    <row r="293" spans="1:25" s="58" customFormat="1" ht="14.25" x14ac:dyDescent="0.2">
      <c r="A293" s="56" t="s">
        <v>194</v>
      </c>
      <c r="B293" s="71" t="s">
        <v>623</v>
      </c>
      <c r="D293" s="3"/>
      <c r="E293" s="4"/>
      <c r="F293" s="3"/>
      <c r="G293" s="4"/>
      <c r="H293" s="3"/>
      <c r="M293" s="52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</row>
    <row r="294" spans="1:25" s="58" customFormat="1" ht="14.25" hidden="1" x14ac:dyDescent="0.2">
      <c r="A294" s="56"/>
      <c r="B294" s="30" t="s">
        <v>624</v>
      </c>
      <c r="D294" s="3">
        <v>0</v>
      </c>
      <c r="E294" s="4"/>
      <c r="F294" s="3">
        <f t="shared" ref="F294:F338" si="5">H294-D294</f>
        <v>0</v>
      </c>
      <c r="G294" s="4"/>
      <c r="H294" s="3">
        <v>0</v>
      </c>
      <c r="L294" s="53"/>
      <c r="M294" s="52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</row>
    <row r="295" spans="1:25" s="58" customFormat="1" ht="14.25" hidden="1" x14ac:dyDescent="0.2">
      <c r="A295" s="56"/>
      <c r="B295" s="30" t="s">
        <v>108</v>
      </c>
      <c r="D295" s="3">
        <v>0</v>
      </c>
      <c r="E295" s="4"/>
      <c r="F295" s="3">
        <f t="shared" si="5"/>
        <v>0</v>
      </c>
      <c r="G295" s="4"/>
      <c r="H295" s="3">
        <v>0</v>
      </c>
      <c r="L295" s="53"/>
      <c r="M295" s="52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</row>
    <row r="296" spans="1:25" s="58" customFormat="1" ht="14.25" hidden="1" x14ac:dyDescent="0.2">
      <c r="A296" s="56"/>
      <c r="B296" s="30" t="s">
        <v>399</v>
      </c>
      <c r="D296" s="3">
        <v>0</v>
      </c>
      <c r="E296" s="4"/>
      <c r="F296" s="3">
        <f t="shared" si="5"/>
        <v>0</v>
      </c>
      <c r="G296" s="4"/>
      <c r="H296" s="3">
        <v>0</v>
      </c>
      <c r="L296" s="53"/>
      <c r="M296" s="52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</row>
    <row r="297" spans="1:25" s="58" customFormat="1" ht="14.25" hidden="1" x14ac:dyDescent="0.2">
      <c r="A297" s="56"/>
      <c r="B297" s="30" t="s">
        <v>625</v>
      </c>
      <c r="D297" s="3">
        <v>0</v>
      </c>
      <c r="E297" s="4"/>
      <c r="F297" s="3">
        <f t="shared" si="5"/>
        <v>0</v>
      </c>
      <c r="G297" s="4"/>
      <c r="H297" s="3">
        <v>0</v>
      </c>
      <c r="L297" s="53"/>
      <c r="M297" s="52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</row>
    <row r="298" spans="1:25" s="58" customFormat="1" ht="14.25" hidden="1" x14ac:dyDescent="0.2">
      <c r="A298" s="56"/>
      <c r="B298" s="30" t="s">
        <v>626</v>
      </c>
      <c r="D298" s="3">
        <v>0</v>
      </c>
      <c r="E298" s="4"/>
      <c r="F298" s="3">
        <f t="shared" si="5"/>
        <v>0</v>
      </c>
      <c r="G298" s="4"/>
      <c r="H298" s="3">
        <v>0</v>
      </c>
      <c r="L298" s="53"/>
      <c r="M298" s="52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</row>
    <row r="299" spans="1:25" s="58" customFormat="1" ht="14.25" x14ac:dyDescent="0.2">
      <c r="A299" s="56"/>
      <c r="B299" s="30" t="s">
        <v>627</v>
      </c>
      <c r="D299" s="3">
        <v>27333.309999999998</v>
      </c>
      <c r="E299" s="4"/>
      <c r="F299" s="3">
        <f t="shared" si="5"/>
        <v>-46161.99</v>
      </c>
      <c r="G299" s="4"/>
      <c r="H299" s="3">
        <v>-18828.68</v>
      </c>
      <c r="L299" s="53"/>
      <c r="M299" s="52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</row>
    <row r="300" spans="1:25" s="58" customFormat="1" ht="14.25" hidden="1" x14ac:dyDescent="0.2">
      <c r="A300" s="56"/>
      <c r="B300" s="30" t="s">
        <v>473</v>
      </c>
      <c r="D300" s="3">
        <v>0</v>
      </c>
      <c r="E300" s="4"/>
      <c r="F300" s="3">
        <f t="shared" si="5"/>
        <v>0</v>
      </c>
      <c r="G300" s="4"/>
      <c r="H300" s="3">
        <v>0</v>
      </c>
      <c r="L300" s="53"/>
      <c r="M300" s="52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</row>
    <row r="301" spans="1:25" s="58" customFormat="1" ht="14.25" hidden="1" x14ac:dyDescent="0.2">
      <c r="A301" s="56"/>
      <c r="B301" s="30" t="s">
        <v>628</v>
      </c>
      <c r="D301" s="3">
        <v>0</v>
      </c>
      <c r="E301" s="4"/>
      <c r="F301" s="3">
        <f t="shared" si="5"/>
        <v>0</v>
      </c>
      <c r="G301" s="4"/>
      <c r="H301" s="3">
        <v>0</v>
      </c>
      <c r="L301" s="53"/>
      <c r="M301" s="52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</row>
    <row r="302" spans="1:25" s="58" customFormat="1" ht="14.25" hidden="1" x14ac:dyDescent="0.2">
      <c r="A302" s="56"/>
      <c r="B302" s="30" t="s">
        <v>496</v>
      </c>
      <c r="D302" s="3">
        <v>0</v>
      </c>
      <c r="E302" s="4"/>
      <c r="F302" s="3">
        <f t="shared" si="5"/>
        <v>0</v>
      </c>
      <c r="G302" s="4"/>
      <c r="H302" s="3">
        <v>0</v>
      </c>
      <c r="L302" s="53"/>
      <c r="M302" s="52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</row>
    <row r="303" spans="1:25" s="58" customFormat="1" ht="14.25" hidden="1" x14ac:dyDescent="0.2">
      <c r="A303" s="56"/>
      <c r="B303" s="30" t="s">
        <v>629</v>
      </c>
      <c r="D303" s="3">
        <v>0</v>
      </c>
      <c r="E303" s="4"/>
      <c r="F303" s="3">
        <f t="shared" si="5"/>
        <v>0</v>
      </c>
      <c r="G303" s="4"/>
      <c r="H303" s="3">
        <v>0</v>
      </c>
      <c r="L303" s="53"/>
      <c r="M303" s="52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</row>
    <row r="304" spans="1:25" s="58" customFormat="1" ht="14.25" hidden="1" x14ac:dyDescent="0.2">
      <c r="A304" s="56"/>
      <c r="B304" s="30" t="s">
        <v>154</v>
      </c>
      <c r="D304" s="3">
        <v>0</v>
      </c>
      <c r="E304" s="4"/>
      <c r="F304" s="3">
        <f t="shared" si="5"/>
        <v>0</v>
      </c>
      <c r="G304" s="4"/>
      <c r="H304" s="3">
        <v>0</v>
      </c>
      <c r="L304" s="53"/>
      <c r="M304" s="52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</row>
    <row r="305" spans="1:25" s="58" customFormat="1" ht="14.25" hidden="1" x14ac:dyDescent="0.2">
      <c r="A305" s="56"/>
      <c r="B305" s="30" t="s">
        <v>630</v>
      </c>
      <c r="D305" s="3">
        <v>0</v>
      </c>
      <c r="E305" s="4"/>
      <c r="F305" s="3">
        <f t="shared" si="5"/>
        <v>0</v>
      </c>
      <c r="G305" s="4"/>
      <c r="H305" s="3">
        <v>0</v>
      </c>
      <c r="L305" s="53"/>
      <c r="M305" s="52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</row>
    <row r="306" spans="1:25" s="58" customFormat="1" ht="14.25" hidden="1" x14ac:dyDescent="0.2">
      <c r="A306" s="56"/>
      <c r="B306" s="30" t="s">
        <v>631</v>
      </c>
      <c r="D306" s="3">
        <v>0</v>
      </c>
      <c r="E306" s="4"/>
      <c r="F306" s="3">
        <f t="shared" si="5"/>
        <v>0</v>
      </c>
      <c r="G306" s="4"/>
      <c r="H306" s="3">
        <v>0</v>
      </c>
      <c r="L306" s="53"/>
      <c r="M306" s="52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</row>
    <row r="307" spans="1:25" s="58" customFormat="1" ht="15" hidden="1" x14ac:dyDescent="0.25">
      <c r="A307" s="56"/>
      <c r="B307" s="30" t="s">
        <v>632</v>
      </c>
      <c r="C307" s="67"/>
      <c r="D307" s="3">
        <v>0</v>
      </c>
      <c r="E307" s="4"/>
      <c r="F307" s="3">
        <f t="shared" si="5"/>
        <v>0</v>
      </c>
      <c r="G307" s="4"/>
      <c r="H307" s="3">
        <v>0</v>
      </c>
      <c r="L307" s="53"/>
      <c r="M307" s="52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</row>
    <row r="308" spans="1:25" s="58" customFormat="1" ht="15" x14ac:dyDescent="0.25">
      <c r="A308" s="56"/>
      <c r="B308" s="30" t="s">
        <v>633</v>
      </c>
      <c r="C308" s="67"/>
      <c r="D308" s="3">
        <v>-9.9999999947613105E-3</v>
      </c>
      <c r="E308" s="4"/>
      <c r="F308" s="3">
        <f t="shared" si="5"/>
        <v>-22000</v>
      </c>
      <c r="G308" s="4"/>
      <c r="H308" s="3">
        <v>-22000.009999999995</v>
      </c>
      <c r="L308" s="53"/>
      <c r="M308" s="52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</row>
    <row r="309" spans="1:25" s="58" customFormat="1" ht="15" x14ac:dyDescent="0.25">
      <c r="A309" s="56"/>
      <c r="B309" s="30" t="s">
        <v>634</v>
      </c>
      <c r="C309" s="67"/>
      <c r="D309" s="3">
        <v>21666.68</v>
      </c>
      <c r="E309" s="4"/>
      <c r="F309" s="3">
        <f t="shared" si="5"/>
        <v>5416.6699999999983</v>
      </c>
      <c r="G309" s="4"/>
      <c r="H309" s="3">
        <v>27083.35</v>
      </c>
      <c r="L309" s="53"/>
      <c r="M309" s="52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</row>
    <row r="310" spans="1:25" s="58" customFormat="1" ht="15" hidden="1" x14ac:dyDescent="0.25">
      <c r="A310" s="56"/>
      <c r="B310" s="30" t="s">
        <v>635</v>
      </c>
      <c r="C310" s="67"/>
      <c r="D310" s="3">
        <v>0</v>
      </c>
      <c r="E310" s="4"/>
      <c r="F310" s="3">
        <f t="shared" si="5"/>
        <v>0</v>
      </c>
      <c r="G310" s="4"/>
      <c r="H310" s="3">
        <v>0</v>
      </c>
      <c r="L310" s="53"/>
      <c r="M310" s="52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</row>
    <row r="311" spans="1:25" s="58" customFormat="1" ht="15" hidden="1" x14ac:dyDescent="0.25">
      <c r="A311" s="56"/>
      <c r="B311" s="30" t="s">
        <v>636</v>
      </c>
      <c r="C311" s="67"/>
      <c r="D311" s="3">
        <v>0</v>
      </c>
      <c r="E311" s="4"/>
      <c r="F311" s="3">
        <f t="shared" si="5"/>
        <v>0</v>
      </c>
      <c r="G311" s="4"/>
      <c r="H311" s="3">
        <v>0</v>
      </c>
      <c r="L311" s="53"/>
      <c r="M311" s="52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</row>
    <row r="312" spans="1:25" s="58" customFormat="1" ht="15" hidden="1" x14ac:dyDescent="0.25">
      <c r="A312" s="56"/>
      <c r="B312" s="30" t="s">
        <v>637</v>
      </c>
      <c r="C312" s="67"/>
      <c r="D312" s="3">
        <v>0</v>
      </c>
      <c r="E312" s="4"/>
      <c r="F312" s="3">
        <f t="shared" si="5"/>
        <v>0</v>
      </c>
      <c r="G312" s="4"/>
      <c r="H312" s="3">
        <v>0</v>
      </c>
      <c r="L312" s="53"/>
      <c r="M312" s="52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</row>
    <row r="313" spans="1:25" s="58" customFormat="1" ht="15" hidden="1" x14ac:dyDescent="0.25">
      <c r="A313" s="56"/>
      <c r="B313" s="30" t="s">
        <v>638</v>
      </c>
      <c r="C313" s="67"/>
      <c r="D313" s="3">
        <v>0</v>
      </c>
      <c r="E313" s="4"/>
      <c r="F313" s="3">
        <f t="shared" si="5"/>
        <v>0</v>
      </c>
      <c r="G313" s="4"/>
      <c r="H313" s="3">
        <v>0</v>
      </c>
      <c r="L313" s="53"/>
      <c r="M313" s="52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</row>
    <row r="314" spans="1:25" s="58" customFormat="1" ht="15" hidden="1" x14ac:dyDescent="0.25">
      <c r="A314" s="56"/>
      <c r="B314" s="30" t="s">
        <v>639</v>
      </c>
      <c r="C314" s="67"/>
      <c r="D314" s="3">
        <v>0</v>
      </c>
      <c r="E314" s="4"/>
      <c r="F314" s="3">
        <f t="shared" si="5"/>
        <v>0</v>
      </c>
      <c r="G314" s="4"/>
      <c r="H314" s="3">
        <v>0</v>
      </c>
      <c r="L314" s="53"/>
      <c r="M314" s="52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</row>
    <row r="315" spans="1:25" s="58" customFormat="1" ht="15" hidden="1" x14ac:dyDescent="0.25">
      <c r="A315" s="56"/>
      <c r="B315" s="30" t="s">
        <v>640</v>
      </c>
      <c r="C315" s="67"/>
      <c r="D315" s="3">
        <v>0</v>
      </c>
      <c r="E315" s="4"/>
      <c r="F315" s="3">
        <f t="shared" si="5"/>
        <v>0</v>
      </c>
      <c r="G315" s="4"/>
      <c r="H315" s="3">
        <v>0</v>
      </c>
      <c r="L315" s="53"/>
      <c r="M315" s="52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</row>
    <row r="316" spans="1:25" s="58" customFormat="1" ht="15" hidden="1" x14ac:dyDescent="0.25">
      <c r="A316" s="56"/>
      <c r="B316" s="30" t="s">
        <v>641</v>
      </c>
      <c r="C316" s="67"/>
      <c r="D316" s="3">
        <v>0</v>
      </c>
      <c r="E316" s="4"/>
      <c r="F316" s="3">
        <f t="shared" si="5"/>
        <v>0</v>
      </c>
      <c r="G316" s="4"/>
      <c r="H316" s="3">
        <v>0</v>
      </c>
      <c r="L316" s="53"/>
      <c r="M316" s="52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</row>
    <row r="317" spans="1:25" s="58" customFormat="1" ht="15" hidden="1" x14ac:dyDescent="0.25">
      <c r="A317" s="56"/>
      <c r="B317" s="30" t="s">
        <v>642</v>
      </c>
      <c r="C317" s="67"/>
      <c r="D317" s="3">
        <v>0</v>
      </c>
      <c r="E317" s="4"/>
      <c r="F317" s="3">
        <f t="shared" si="5"/>
        <v>0</v>
      </c>
      <c r="G317" s="4"/>
      <c r="H317" s="3">
        <v>0</v>
      </c>
      <c r="L317" s="53"/>
      <c r="M317" s="52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</row>
    <row r="318" spans="1:25" s="58" customFormat="1" ht="15" hidden="1" x14ac:dyDescent="0.25">
      <c r="A318" s="56"/>
      <c r="B318" s="30" t="s">
        <v>643</v>
      </c>
      <c r="C318" s="67"/>
      <c r="D318" s="3">
        <v>0</v>
      </c>
      <c r="E318" s="4"/>
      <c r="F318" s="3">
        <f t="shared" si="5"/>
        <v>0</v>
      </c>
      <c r="G318" s="4"/>
      <c r="H318" s="3">
        <v>0</v>
      </c>
      <c r="L318" s="53"/>
      <c r="M318" s="52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</row>
    <row r="319" spans="1:25" s="58" customFormat="1" ht="14.25" hidden="1" x14ac:dyDescent="0.2">
      <c r="A319" s="56"/>
      <c r="B319" s="30" t="s">
        <v>513</v>
      </c>
      <c r="D319" s="3">
        <v>0</v>
      </c>
      <c r="E319" s="4"/>
      <c r="F319" s="3">
        <f t="shared" si="5"/>
        <v>0</v>
      </c>
      <c r="G319" s="4"/>
      <c r="H319" s="3">
        <v>0</v>
      </c>
      <c r="L319" s="53"/>
      <c r="M319" s="52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</row>
    <row r="320" spans="1:25" s="58" customFormat="1" ht="14.25" hidden="1" x14ac:dyDescent="0.2">
      <c r="A320" s="56"/>
      <c r="B320" s="30" t="s">
        <v>644</v>
      </c>
      <c r="D320" s="3">
        <v>0</v>
      </c>
      <c r="E320" s="4"/>
      <c r="F320" s="3">
        <f t="shared" si="5"/>
        <v>0</v>
      </c>
      <c r="G320" s="4"/>
      <c r="H320" s="3">
        <v>0</v>
      </c>
      <c r="L320" s="53"/>
      <c r="M320" s="52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</row>
    <row r="321" spans="1:25" s="58" customFormat="1" ht="14.25" hidden="1" x14ac:dyDescent="0.2">
      <c r="A321" s="56"/>
      <c r="B321" s="30" t="s">
        <v>99</v>
      </c>
      <c r="D321" s="3">
        <v>0</v>
      </c>
      <c r="E321" s="4"/>
      <c r="F321" s="3">
        <f t="shared" si="5"/>
        <v>0</v>
      </c>
      <c r="G321" s="4"/>
      <c r="H321" s="3">
        <v>0</v>
      </c>
      <c r="L321" s="53"/>
      <c r="M321" s="52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</row>
    <row r="322" spans="1:25" s="58" customFormat="1" ht="14.25" hidden="1" x14ac:dyDescent="0.2">
      <c r="A322" s="56"/>
      <c r="B322" s="30" t="s">
        <v>645</v>
      </c>
      <c r="D322" s="3">
        <v>0</v>
      </c>
      <c r="E322" s="4"/>
      <c r="F322" s="3">
        <f t="shared" si="5"/>
        <v>0</v>
      </c>
      <c r="G322" s="4"/>
      <c r="H322" s="3">
        <v>0</v>
      </c>
      <c r="L322" s="53"/>
      <c r="M322" s="52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</row>
    <row r="323" spans="1:25" s="58" customFormat="1" ht="14.25" hidden="1" x14ac:dyDescent="0.2">
      <c r="A323" s="56"/>
      <c r="B323" s="30" t="s">
        <v>646</v>
      </c>
      <c r="D323" s="3">
        <v>0</v>
      </c>
      <c r="E323" s="4"/>
      <c r="F323" s="3">
        <f t="shared" si="5"/>
        <v>0</v>
      </c>
      <c r="G323" s="4"/>
      <c r="H323" s="3">
        <v>0</v>
      </c>
      <c r="L323" s="53"/>
      <c r="M323" s="52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</row>
    <row r="324" spans="1:25" s="58" customFormat="1" ht="14.25" hidden="1" x14ac:dyDescent="0.2">
      <c r="A324" s="56"/>
      <c r="B324" s="30" t="s">
        <v>494</v>
      </c>
      <c r="D324" s="3">
        <v>0</v>
      </c>
      <c r="E324" s="4"/>
      <c r="F324" s="3">
        <f t="shared" si="5"/>
        <v>0</v>
      </c>
      <c r="G324" s="4"/>
      <c r="H324" s="3">
        <v>0</v>
      </c>
      <c r="L324" s="53"/>
      <c r="M324" s="52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</row>
    <row r="325" spans="1:25" s="58" customFormat="1" ht="14.25" hidden="1" x14ac:dyDescent="0.2">
      <c r="A325" s="56"/>
      <c r="B325" s="30" t="s">
        <v>647</v>
      </c>
      <c r="D325" s="3">
        <v>0</v>
      </c>
      <c r="E325" s="4"/>
      <c r="F325" s="3">
        <f t="shared" si="5"/>
        <v>0</v>
      </c>
      <c r="G325" s="4"/>
      <c r="H325" s="3">
        <v>0</v>
      </c>
      <c r="L325" s="53"/>
      <c r="M325" s="52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</row>
    <row r="326" spans="1:25" s="58" customFormat="1" ht="14.25" hidden="1" x14ac:dyDescent="0.2">
      <c r="A326" s="56"/>
      <c r="B326" s="30" t="s">
        <v>648</v>
      </c>
      <c r="D326" s="3">
        <v>0</v>
      </c>
      <c r="E326" s="4"/>
      <c r="F326" s="3">
        <f t="shared" si="5"/>
        <v>0</v>
      </c>
      <c r="G326" s="4"/>
      <c r="H326" s="3">
        <v>0</v>
      </c>
      <c r="L326" s="53"/>
      <c r="M326" s="52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</row>
    <row r="327" spans="1:25" s="58" customFormat="1" ht="14.25" hidden="1" x14ac:dyDescent="0.2">
      <c r="A327" s="56"/>
      <c r="B327" s="30" t="s">
        <v>649</v>
      </c>
      <c r="D327" s="3">
        <v>0</v>
      </c>
      <c r="E327" s="4"/>
      <c r="F327" s="3">
        <f t="shared" si="5"/>
        <v>0</v>
      </c>
      <c r="G327" s="4"/>
      <c r="H327" s="3">
        <v>0</v>
      </c>
      <c r="L327" s="53"/>
      <c r="M327" s="52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</row>
    <row r="328" spans="1:25" s="58" customFormat="1" ht="14.25" hidden="1" x14ac:dyDescent="0.2">
      <c r="A328" s="56"/>
      <c r="B328" s="30" t="s">
        <v>273</v>
      </c>
      <c r="D328" s="3">
        <v>0</v>
      </c>
      <c r="E328" s="4"/>
      <c r="F328" s="3">
        <f t="shared" si="5"/>
        <v>0</v>
      </c>
      <c r="G328" s="4"/>
      <c r="H328" s="3">
        <v>0</v>
      </c>
      <c r="L328" s="53"/>
      <c r="M328" s="52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</row>
    <row r="329" spans="1:25" s="58" customFormat="1" ht="15" hidden="1" x14ac:dyDescent="0.25">
      <c r="A329" s="56"/>
      <c r="B329" s="30" t="s">
        <v>475</v>
      </c>
      <c r="C329" s="67"/>
      <c r="D329" s="2">
        <v>0</v>
      </c>
      <c r="E329" s="4"/>
      <c r="F329" s="3">
        <f t="shared" si="5"/>
        <v>0</v>
      </c>
      <c r="G329" s="4"/>
      <c r="H329" s="2">
        <v>0</v>
      </c>
      <c r="L329" s="52"/>
      <c r="M329" s="52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</row>
    <row r="330" spans="1:25" s="58" customFormat="1" ht="15" hidden="1" x14ac:dyDescent="0.25">
      <c r="A330" s="56"/>
      <c r="B330" s="30" t="s">
        <v>650</v>
      </c>
      <c r="C330" s="67"/>
      <c r="D330" s="2">
        <v>0</v>
      </c>
      <c r="E330" s="4"/>
      <c r="F330" s="3">
        <f t="shared" si="5"/>
        <v>0</v>
      </c>
      <c r="G330" s="4"/>
      <c r="H330" s="2">
        <v>0</v>
      </c>
      <c r="L330" s="52"/>
      <c r="M330" s="52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</row>
    <row r="331" spans="1:25" s="58" customFormat="1" ht="15" hidden="1" x14ac:dyDescent="0.25">
      <c r="A331" s="56"/>
      <c r="B331" s="30" t="s">
        <v>343</v>
      </c>
      <c r="C331" s="67"/>
      <c r="D331" s="2">
        <v>0</v>
      </c>
      <c r="E331" s="4"/>
      <c r="F331" s="3">
        <f t="shared" si="5"/>
        <v>0</v>
      </c>
      <c r="G331" s="4"/>
      <c r="H331" s="2">
        <v>0</v>
      </c>
      <c r="L331" s="52"/>
      <c r="M331" s="52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</row>
    <row r="332" spans="1:25" s="58" customFormat="1" ht="15" hidden="1" x14ac:dyDescent="0.25">
      <c r="A332" s="56"/>
      <c r="B332" s="30" t="s">
        <v>651</v>
      </c>
      <c r="C332" s="67"/>
      <c r="D332" s="2">
        <v>0</v>
      </c>
      <c r="E332" s="4"/>
      <c r="F332" s="3">
        <f t="shared" si="5"/>
        <v>0</v>
      </c>
      <c r="G332" s="4"/>
      <c r="H332" s="2">
        <v>0</v>
      </c>
      <c r="L332" s="52"/>
      <c r="M332" s="52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</row>
    <row r="333" spans="1:25" s="58" customFormat="1" ht="15" hidden="1" x14ac:dyDescent="0.25">
      <c r="A333" s="56"/>
      <c r="B333" s="30" t="s">
        <v>652</v>
      </c>
      <c r="C333" s="67"/>
      <c r="D333" s="2">
        <v>0</v>
      </c>
      <c r="E333" s="4"/>
      <c r="F333" s="3">
        <f t="shared" si="5"/>
        <v>0</v>
      </c>
      <c r="G333" s="4"/>
      <c r="H333" s="2">
        <v>0</v>
      </c>
      <c r="L333" s="52"/>
      <c r="M333" s="52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</row>
    <row r="334" spans="1:25" s="58" customFormat="1" ht="15" hidden="1" x14ac:dyDescent="0.25">
      <c r="A334" s="56"/>
      <c r="B334" s="30" t="s">
        <v>653</v>
      </c>
      <c r="C334" s="67"/>
      <c r="D334" s="2">
        <v>0</v>
      </c>
      <c r="E334" s="4"/>
      <c r="F334" s="3">
        <f t="shared" si="5"/>
        <v>0</v>
      </c>
      <c r="G334" s="4"/>
      <c r="H334" s="2">
        <v>0</v>
      </c>
      <c r="L334" s="52"/>
      <c r="M334" s="52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</row>
    <row r="335" spans="1:25" s="58" customFormat="1" ht="15" hidden="1" x14ac:dyDescent="0.25">
      <c r="A335" s="56"/>
      <c r="B335" s="30" t="s">
        <v>654</v>
      </c>
      <c r="C335" s="67"/>
      <c r="D335" s="2">
        <v>0</v>
      </c>
      <c r="E335" s="4"/>
      <c r="F335" s="3">
        <f t="shared" si="5"/>
        <v>0</v>
      </c>
      <c r="G335" s="4"/>
      <c r="H335" s="2">
        <v>0</v>
      </c>
      <c r="L335" s="52"/>
      <c r="M335" s="52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</row>
    <row r="336" spans="1:25" s="58" customFormat="1" ht="15" hidden="1" x14ac:dyDescent="0.25">
      <c r="A336" s="56"/>
      <c r="B336" s="30" t="s">
        <v>654</v>
      </c>
      <c r="C336" s="67"/>
      <c r="D336" s="2">
        <v>0</v>
      </c>
      <c r="E336" s="4"/>
      <c r="F336" s="3">
        <f t="shared" si="5"/>
        <v>0</v>
      </c>
      <c r="G336" s="4"/>
      <c r="H336" s="2">
        <v>0</v>
      </c>
      <c r="L336" s="52"/>
      <c r="M336" s="52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</row>
    <row r="337" spans="1:25" s="58" customFormat="1" ht="15" hidden="1" x14ac:dyDescent="0.25">
      <c r="A337" s="56"/>
      <c r="B337" s="30" t="s">
        <v>654</v>
      </c>
      <c r="C337" s="67"/>
      <c r="D337" s="2">
        <v>0</v>
      </c>
      <c r="E337" s="4"/>
      <c r="F337" s="3">
        <f t="shared" si="5"/>
        <v>0</v>
      </c>
      <c r="G337" s="4"/>
      <c r="H337" s="2">
        <v>0</v>
      </c>
      <c r="L337" s="52"/>
      <c r="M337" s="52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</row>
    <row r="338" spans="1:25" s="58" customFormat="1" ht="15" hidden="1" x14ac:dyDescent="0.25">
      <c r="A338" s="56"/>
      <c r="B338" s="30" t="s">
        <v>654</v>
      </c>
      <c r="C338" s="67"/>
      <c r="D338" s="2">
        <v>0</v>
      </c>
      <c r="E338" s="4"/>
      <c r="F338" s="3">
        <f t="shared" si="5"/>
        <v>0</v>
      </c>
      <c r="G338" s="4"/>
      <c r="H338" s="2">
        <v>0</v>
      </c>
      <c r="L338" s="52"/>
      <c r="M338" s="52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</row>
    <row r="339" spans="1:25" s="58" customFormat="1" ht="14.25" x14ac:dyDescent="0.2">
      <c r="A339" s="56" t="s">
        <v>194</v>
      </c>
      <c r="D339" s="45">
        <f>SUM(D294:D338)</f>
        <v>48999.98</v>
      </c>
      <c r="E339" s="4"/>
      <c r="F339" s="45">
        <f>SUM(F294:F338)</f>
        <v>-62745.319999999992</v>
      </c>
      <c r="G339" s="4"/>
      <c r="H339" s="45">
        <f>SUM(H294:H338)</f>
        <v>-13745.339999999997</v>
      </c>
      <c r="L339" s="53"/>
      <c r="M339" s="52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</row>
    <row r="340" spans="1:25" s="58" customFormat="1" ht="15" x14ac:dyDescent="0.25">
      <c r="A340" s="56" t="s">
        <v>194</v>
      </c>
      <c r="B340" s="71" t="s">
        <v>655</v>
      </c>
      <c r="C340" s="67"/>
      <c r="D340" s="2"/>
      <c r="E340" s="4"/>
      <c r="F340" s="2"/>
      <c r="G340" s="4"/>
      <c r="H340" s="2"/>
      <c r="L340" s="52"/>
      <c r="M340" s="52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</row>
    <row r="341" spans="1:25" s="58" customFormat="1" ht="15" hidden="1" x14ac:dyDescent="0.25">
      <c r="A341" s="56"/>
      <c r="B341" s="30" t="s">
        <v>284</v>
      </c>
      <c r="C341" s="67"/>
      <c r="D341" s="3">
        <v>0</v>
      </c>
      <c r="E341" s="4"/>
      <c r="F341" s="3">
        <f t="shared" ref="F341:F368" si="6">H341-D341</f>
        <v>0</v>
      </c>
      <c r="G341" s="4"/>
      <c r="H341" s="3">
        <v>0</v>
      </c>
      <c r="L341" s="52"/>
      <c r="M341" s="52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</row>
    <row r="342" spans="1:25" s="58" customFormat="1" ht="15" hidden="1" x14ac:dyDescent="0.25">
      <c r="A342" s="56"/>
      <c r="B342" s="30" t="s">
        <v>656</v>
      </c>
      <c r="C342" s="67"/>
      <c r="D342" s="3">
        <v>0</v>
      </c>
      <c r="E342" s="4"/>
      <c r="F342" s="3">
        <f t="shared" si="6"/>
        <v>0</v>
      </c>
      <c r="G342" s="4"/>
      <c r="H342" s="3">
        <v>0</v>
      </c>
      <c r="L342" s="52"/>
      <c r="M342" s="52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</row>
    <row r="343" spans="1:25" s="58" customFormat="1" ht="15" hidden="1" x14ac:dyDescent="0.25">
      <c r="A343" s="56"/>
      <c r="B343" s="30" t="s">
        <v>399</v>
      </c>
      <c r="C343" s="67"/>
      <c r="D343" s="3">
        <v>0</v>
      </c>
      <c r="E343" s="4"/>
      <c r="F343" s="3">
        <f t="shared" si="6"/>
        <v>0</v>
      </c>
      <c r="G343" s="4"/>
      <c r="H343" s="3">
        <v>0</v>
      </c>
      <c r="L343" s="52"/>
      <c r="M343" s="52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</row>
    <row r="344" spans="1:25" s="58" customFormat="1" ht="14.25" hidden="1" x14ac:dyDescent="0.2">
      <c r="A344" s="56"/>
      <c r="B344" s="30" t="s">
        <v>657</v>
      </c>
      <c r="D344" s="3">
        <v>0</v>
      </c>
      <c r="E344" s="4"/>
      <c r="F344" s="3">
        <f>H344-D344</f>
        <v>0</v>
      </c>
      <c r="G344" s="4"/>
      <c r="H344" s="3">
        <v>0</v>
      </c>
      <c r="L344" s="53"/>
      <c r="M344" s="52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</row>
    <row r="345" spans="1:25" s="58" customFormat="1" ht="15" hidden="1" x14ac:dyDescent="0.25">
      <c r="A345" s="56"/>
      <c r="B345" s="30" t="s">
        <v>658</v>
      </c>
      <c r="C345" s="67"/>
      <c r="D345" s="3">
        <v>0</v>
      </c>
      <c r="E345" s="4"/>
      <c r="F345" s="3">
        <f t="shared" si="6"/>
        <v>0</v>
      </c>
      <c r="G345" s="4"/>
      <c r="H345" s="3">
        <v>0</v>
      </c>
      <c r="L345" s="52"/>
      <c r="M345" s="52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</row>
    <row r="346" spans="1:25" s="58" customFormat="1" ht="15" hidden="1" x14ac:dyDescent="0.25">
      <c r="A346" s="56"/>
      <c r="B346" s="30" t="s">
        <v>648</v>
      </c>
      <c r="C346" s="67"/>
      <c r="D346" s="3">
        <v>0</v>
      </c>
      <c r="E346" s="4"/>
      <c r="F346" s="3">
        <f t="shared" si="6"/>
        <v>0</v>
      </c>
      <c r="G346" s="4"/>
      <c r="H346" s="3">
        <v>0</v>
      </c>
      <c r="L346" s="52"/>
      <c r="M346" s="52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</row>
    <row r="347" spans="1:25" s="58" customFormat="1" ht="15" hidden="1" x14ac:dyDescent="0.25">
      <c r="A347" s="56"/>
      <c r="B347" s="30" t="s">
        <v>659</v>
      </c>
      <c r="C347" s="67"/>
      <c r="D347" s="3">
        <v>0</v>
      </c>
      <c r="E347" s="4"/>
      <c r="F347" s="3">
        <f t="shared" si="6"/>
        <v>0</v>
      </c>
      <c r="G347" s="4"/>
      <c r="H347" s="3">
        <v>0</v>
      </c>
      <c r="L347" s="52"/>
      <c r="M347" s="52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</row>
    <row r="348" spans="1:25" s="58" customFormat="1" ht="15" hidden="1" x14ac:dyDescent="0.25">
      <c r="A348" s="56"/>
      <c r="B348" s="30" t="s">
        <v>660</v>
      </c>
      <c r="C348" s="67"/>
      <c r="D348" s="3">
        <v>0</v>
      </c>
      <c r="E348" s="4"/>
      <c r="F348" s="3">
        <f t="shared" si="6"/>
        <v>0</v>
      </c>
      <c r="G348" s="4"/>
      <c r="H348" s="3">
        <v>0</v>
      </c>
      <c r="L348" s="52"/>
      <c r="M348" s="52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</row>
    <row r="349" spans="1:25" s="58" customFormat="1" ht="15" hidden="1" x14ac:dyDescent="0.25">
      <c r="A349" s="56"/>
      <c r="B349" s="30" t="s">
        <v>661</v>
      </c>
      <c r="C349" s="67"/>
      <c r="D349" s="3">
        <v>0</v>
      </c>
      <c r="E349" s="4"/>
      <c r="F349" s="3">
        <f t="shared" si="6"/>
        <v>0</v>
      </c>
      <c r="G349" s="4"/>
      <c r="H349" s="3">
        <v>0</v>
      </c>
      <c r="L349" s="52"/>
      <c r="M349" s="52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</row>
    <row r="350" spans="1:25" s="58" customFormat="1" ht="15" hidden="1" x14ac:dyDescent="0.25">
      <c r="A350" s="56"/>
      <c r="B350" s="30" t="s">
        <v>657</v>
      </c>
      <c r="C350" s="67"/>
      <c r="D350" s="3">
        <v>0</v>
      </c>
      <c r="E350" s="4"/>
      <c r="F350" s="3">
        <f t="shared" si="6"/>
        <v>0</v>
      </c>
      <c r="G350" s="4"/>
      <c r="H350" s="3">
        <v>0</v>
      </c>
      <c r="L350" s="52"/>
      <c r="M350" s="52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</row>
    <row r="351" spans="1:25" s="58" customFormat="1" ht="14.25" hidden="1" x14ac:dyDescent="0.2">
      <c r="A351" s="56"/>
      <c r="B351" s="30" t="s">
        <v>662</v>
      </c>
      <c r="D351" s="3">
        <v>0</v>
      </c>
      <c r="E351" s="4"/>
      <c r="F351" s="3">
        <f t="shared" si="6"/>
        <v>0</v>
      </c>
      <c r="G351" s="4"/>
      <c r="H351" s="3">
        <v>0</v>
      </c>
      <c r="L351" s="53"/>
      <c r="M351" s="52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</row>
    <row r="352" spans="1:25" s="58" customFormat="1" ht="14.25" hidden="1" x14ac:dyDescent="0.2">
      <c r="A352" s="56"/>
      <c r="B352" s="30" t="s">
        <v>663</v>
      </c>
      <c r="D352" s="3">
        <v>0</v>
      </c>
      <c r="E352" s="4"/>
      <c r="F352" s="3">
        <f t="shared" si="6"/>
        <v>0</v>
      </c>
      <c r="G352" s="4"/>
      <c r="H352" s="3">
        <v>0</v>
      </c>
      <c r="L352" s="53"/>
      <c r="M352" s="52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</row>
    <row r="353" spans="1:25" s="58" customFormat="1" ht="14.25" x14ac:dyDescent="0.2">
      <c r="A353" s="56"/>
      <c r="B353" s="30" t="s">
        <v>664</v>
      </c>
      <c r="D353" s="3">
        <v>12119.820000000007</v>
      </c>
      <c r="E353" s="4"/>
      <c r="F353" s="3">
        <f t="shared" si="6"/>
        <v>-12119.820000000007</v>
      </c>
      <c r="G353" s="4"/>
      <c r="H353" s="3">
        <v>0</v>
      </c>
      <c r="L353" s="53"/>
      <c r="M353" s="52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</row>
    <row r="354" spans="1:25" s="58" customFormat="1" ht="14.25" hidden="1" x14ac:dyDescent="0.2">
      <c r="A354" s="56"/>
      <c r="B354" s="30" t="s">
        <v>665</v>
      </c>
      <c r="D354" s="3">
        <v>0</v>
      </c>
      <c r="E354" s="4"/>
      <c r="F354" s="3">
        <f t="shared" si="6"/>
        <v>0</v>
      </c>
      <c r="G354" s="4"/>
      <c r="H354" s="3">
        <v>0</v>
      </c>
      <c r="M354" s="52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</row>
    <row r="355" spans="1:25" s="58" customFormat="1" ht="14.25" hidden="1" x14ac:dyDescent="0.2">
      <c r="A355" s="56"/>
      <c r="B355" s="30" t="s">
        <v>666</v>
      </c>
      <c r="D355" s="3">
        <v>0</v>
      </c>
      <c r="E355" s="4"/>
      <c r="F355" s="3">
        <f t="shared" si="6"/>
        <v>0</v>
      </c>
      <c r="G355" s="4"/>
      <c r="H355" s="3">
        <v>0</v>
      </c>
      <c r="M355" s="52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</row>
    <row r="356" spans="1:25" s="58" customFormat="1" ht="14.25" hidden="1" x14ac:dyDescent="0.2">
      <c r="A356" s="56"/>
      <c r="B356" s="30" t="s">
        <v>667</v>
      </c>
      <c r="D356" s="3">
        <v>0</v>
      </c>
      <c r="E356" s="4"/>
      <c r="F356" s="3">
        <f t="shared" si="6"/>
        <v>0</v>
      </c>
      <c r="G356" s="4"/>
      <c r="H356" s="3">
        <v>0</v>
      </c>
      <c r="L356" s="53"/>
      <c r="M356" s="52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</row>
    <row r="357" spans="1:25" s="58" customFormat="1" ht="14.25" hidden="1" x14ac:dyDescent="0.2">
      <c r="A357" s="56"/>
      <c r="B357" s="30" t="s">
        <v>668</v>
      </c>
      <c r="D357" s="3">
        <v>0</v>
      </c>
      <c r="E357" s="4"/>
      <c r="F357" s="3">
        <f t="shared" si="6"/>
        <v>0</v>
      </c>
      <c r="G357" s="4"/>
      <c r="H357" s="3">
        <v>0</v>
      </c>
      <c r="L357" s="53"/>
      <c r="M357" s="52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</row>
    <row r="358" spans="1:25" s="58" customFormat="1" ht="14.25" hidden="1" x14ac:dyDescent="0.2">
      <c r="A358" s="56"/>
      <c r="B358" s="30" t="s">
        <v>656</v>
      </c>
      <c r="D358" s="3">
        <v>0</v>
      </c>
      <c r="E358" s="4"/>
      <c r="F358" s="3">
        <f t="shared" si="6"/>
        <v>0</v>
      </c>
      <c r="G358" s="4"/>
      <c r="H358" s="3">
        <v>0</v>
      </c>
      <c r="L358" s="53"/>
      <c r="M358" s="52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</row>
    <row r="359" spans="1:25" s="58" customFormat="1" ht="14.25" hidden="1" x14ac:dyDescent="0.2">
      <c r="A359" s="56"/>
      <c r="B359" s="30" t="s">
        <v>669</v>
      </c>
      <c r="D359" s="3">
        <v>0</v>
      </c>
      <c r="E359" s="4"/>
      <c r="F359" s="3">
        <f t="shared" si="6"/>
        <v>0</v>
      </c>
      <c r="G359" s="4"/>
      <c r="H359" s="3">
        <v>0</v>
      </c>
      <c r="L359" s="53"/>
      <c r="M359" s="52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</row>
    <row r="360" spans="1:25" s="58" customFormat="1" ht="14.25" hidden="1" x14ac:dyDescent="0.2">
      <c r="A360" s="56"/>
      <c r="B360" s="30" t="s">
        <v>670</v>
      </c>
      <c r="D360" s="3">
        <v>0</v>
      </c>
      <c r="E360" s="4"/>
      <c r="F360" s="3">
        <f t="shared" si="6"/>
        <v>0</v>
      </c>
      <c r="G360" s="4"/>
      <c r="H360" s="3">
        <v>0</v>
      </c>
      <c r="L360" s="53"/>
      <c r="M360" s="52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</row>
    <row r="361" spans="1:25" s="58" customFormat="1" ht="14.25" hidden="1" x14ac:dyDescent="0.2">
      <c r="A361" s="56"/>
      <c r="B361" s="30" t="s">
        <v>671</v>
      </c>
      <c r="D361" s="3">
        <v>0</v>
      </c>
      <c r="E361" s="4"/>
      <c r="F361" s="3">
        <f t="shared" si="6"/>
        <v>0</v>
      </c>
      <c r="G361" s="4"/>
      <c r="H361" s="3">
        <v>0</v>
      </c>
      <c r="L361" s="77"/>
      <c r="M361" s="52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</row>
    <row r="362" spans="1:25" s="58" customFormat="1" ht="14.25" hidden="1" x14ac:dyDescent="0.2">
      <c r="A362" s="56"/>
      <c r="B362" s="30" t="s">
        <v>672</v>
      </c>
      <c r="D362" s="3">
        <v>0</v>
      </c>
      <c r="E362" s="4"/>
      <c r="F362" s="3">
        <f t="shared" si="6"/>
        <v>0</v>
      </c>
      <c r="G362" s="4"/>
      <c r="H362" s="3">
        <v>0</v>
      </c>
      <c r="L362" s="53"/>
      <c r="M362" s="52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</row>
    <row r="363" spans="1:25" s="58" customFormat="1" ht="14.25" hidden="1" x14ac:dyDescent="0.2">
      <c r="A363" s="56"/>
      <c r="B363" s="30" t="s">
        <v>673</v>
      </c>
      <c r="D363" s="3">
        <v>0</v>
      </c>
      <c r="E363" s="4"/>
      <c r="F363" s="3">
        <f t="shared" si="6"/>
        <v>0</v>
      </c>
      <c r="G363" s="4"/>
      <c r="H363" s="3">
        <v>0</v>
      </c>
      <c r="L363" s="53"/>
      <c r="M363" s="52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</row>
    <row r="364" spans="1:25" s="58" customFormat="1" ht="15" hidden="1" x14ac:dyDescent="0.25">
      <c r="A364" s="56"/>
      <c r="B364" s="30" t="s">
        <v>674</v>
      </c>
      <c r="C364" s="67"/>
      <c r="D364" s="3">
        <v>0</v>
      </c>
      <c r="E364" s="4"/>
      <c r="F364" s="3">
        <f t="shared" si="6"/>
        <v>0</v>
      </c>
      <c r="G364" s="4"/>
      <c r="H364" s="3">
        <v>0</v>
      </c>
      <c r="L364" s="52"/>
      <c r="M364" s="52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</row>
    <row r="365" spans="1:25" hidden="1" x14ac:dyDescent="0.2">
      <c r="B365" s="30" t="s">
        <v>108</v>
      </c>
      <c r="D365" s="62">
        <v>0</v>
      </c>
      <c r="F365" s="3">
        <f t="shared" si="6"/>
        <v>0</v>
      </c>
      <c r="H365" s="62">
        <v>0</v>
      </c>
    </row>
    <row r="366" spans="1:25" hidden="1" x14ac:dyDescent="0.2">
      <c r="B366" s="30" t="s">
        <v>675</v>
      </c>
      <c r="D366" s="62">
        <v>0</v>
      </c>
      <c r="F366" s="3">
        <f t="shared" si="6"/>
        <v>0</v>
      </c>
      <c r="H366" s="62">
        <v>0</v>
      </c>
    </row>
    <row r="367" spans="1:25" hidden="1" x14ac:dyDescent="0.2">
      <c r="B367" s="30" t="s">
        <v>139</v>
      </c>
      <c r="D367" s="62">
        <v>0</v>
      </c>
      <c r="F367" s="3">
        <f t="shared" si="6"/>
        <v>0</v>
      </c>
      <c r="H367" s="62">
        <v>0</v>
      </c>
    </row>
    <row r="368" spans="1:25" hidden="1" x14ac:dyDescent="0.2">
      <c r="B368" s="30" t="s">
        <v>676</v>
      </c>
      <c r="D368" s="62">
        <v>0</v>
      </c>
      <c r="F368" s="3">
        <f t="shared" si="6"/>
        <v>0</v>
      </c>
      <c r="H368" s="62">
        <v>0</v>
      </c>
    </row>
    <row r="369" spans="1:25" s="58" customFormat="1" ht="14.25" x14ac:dyDescent="0.2">
      <c r="A369" s="56" t="s">
        <v>194</v>
      </c>
      <c r="D369" s="45">
        <f>SUM(D341:D368)</f>
        <v>12119.820000000007</v>
      </c>
      <c r="E369" s="4"/>
      <c r="F369" s="45">
        <f>H369-D369</f>
        <v>-12119.820000000007</v>
      </c>
      <c r="G369" s="4"/>
      <c r="H369" s="45">
        <f>SUM(H341:H368)</f>
        <v>0</v>
      </c>
      <c r="K369" s="52"/>
      <c r="L369" s="52"/>
      <c r="M369" s="52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</row>
    <row r="370" spans="1:25" s="58" customFormat="1" ht="14.25" x14ac:dyDescent="0.2">
      <c r="A370" s="56"/>
      <c r="B370" s="78"/>
      <c r="C370" s="78"/>
      <c r="D370" s="2"/>
      <c r="E370" s="4"/>
      <c r="F370" s="2"/>
      <c r="G370" s="4"/>
      <c r="H370" s="2"/>
      <c r="K370" s="52"/>
      <c r="L370" s="52"/>
      <c r="M370" s="52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</row>
    <row r="371" spans="1:25" s="58" customFormat="1" ht="15" thickBot="1" x14ac:dyDescent="0.25">
      <c r="A371" s="56" t="s">
        <v>194</v>
      </c>
      <c r="B371" s="79" t="s">
        <v>677</v>
      </c>
      <c r="C371" s="66"/>
      <c r="D371" s="80">
        <f>+D369+D339+D287</f>
        <v>14597137.41</v>
      </c>
      <c r="E371" s="2"/>
      <c r="F371" s="80">
        <f>+F369+F339+F287</f>
        <v>3864430.8400000003</v>
      </c>
      <c r="G371" s="2"/>
      <c r="H371" s="80">
        <f>+H369+H339+H287</f>
        <v>18461568.25</v>
      </c>
      <c r="K371" s="81"/>
      <c r="L371" s="52"/>
      <c r="M371" s="52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</row>
    <row r="372" spans="1:25" s="58" customFormat="1" ht="15" thickTop="1" x14ac:dyDescent="0.2">
      <c r="A372" s="56"/>
      <c r="B372" s="51"/>
      <c r="C372" s="51"/>
      <c r="D372" s="2"/>
      <c r="E372" s="2"/>
      <c r="F372" s="2"/>
      <c r="G372" s="2"/>
      <c r="H372" s="2"/>
      <c r="K372" s="52"/>
      <c r="L372" s="52"/>
      <c r="M372" s="52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</row>
    <row r="373" spans="1:25" s="58" customFormat="1" ht="14.25" x14ac:dyDescent="0.2">
      <c r="A373" s="56" t="s">
        <v>194</v>
      </c>
      <c r="B373" s="51" t="s">
        <v>621</v>
      </c>
      <c r="C373" s="51"/>
      <c r="D373" s="7">
        <f>D289</f>
        <v>5922011</v>
      </c>
      <c r="E373" s="2"/>
      <c r="F373" s="7">
        <f>F289</f>
        <v>5922011</v>
      </c>
      <c r="G373" s="2"/>
      <c r="H373" s="7">
        <f>H289</f>
        <v>5922011</v>
      </c>
      <c r="K373" s="52"/>
      <c r="L373" s="52"/>
      <c r="M373" s="52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</row>
    <row r="374" spans="1:25" s="58" customFormat="1" ht="14.25" x14ac:dyDescent="0.2">
      <c r="A374" s="56"/>
      <c r="B374" s="82"/>
      <c r="C374" s="51"/>
      <c r="D374" s="3"/>
      <c r="E374" s="2"/>
      <c r="F374" s="3"/>
      <c r="G374" s="2"/>
      <c r="H374" s="3"/>
      <c r="K374" s="52"/>
      <c r="L374" s="52"/>
      <c r="M374" s="52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</row>
    <row r="375" spans="1:25" s="58" customFormat="1" ht="15" thickBot="1" x14ac:dyDescent="0.25">
      <c r="A375" s="56" t="s">
        <v>194</v>
      </c>
      <c r="B375" s="83" t="s">
        <v>678</v>
      </c>
      <c r="C375" s="66"/>
      <c r="D375" s="76">
        <f>IFERROR(+D371/D373,0)</f>
        <v>2.4648953556486135</v>
      </c>
      <c r="E375" s="2"/>
      <c r="F375" s="76">
        <f>IFERROR(+F371/F373,0)</f>
        <v>0.65255380984601352</v>
      </c>
      <c r="G375" s="2"/>
      <c r="H375" s="76">
        <f>IFERROR(+H371/H373,0)</f>
        <v>3.1174491654946266</v>
      </c>
      <c r="K375" s="52"/>
      <c r="L375" s="52"/>
      <c r="M375" s="52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</row>
    <row r="376" spans="1:25" s="58" customFormat="1" ht="15" thickTop="1" x14ac:dyDescent="0.2">
      <c r="A376" s="56"/>
      <c r="D376" s="62"/>
      <c r="E376" s="63"/>
      <c r="F376" s="62"/>
      <c r="G376" s="63"/>
      <c r="H376" s="62"/>
      <c r="M376" s="52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</row>
    <row r="377" spans="1:25" s="58" customFormat="1" ht="15" x14ac:dyDescent="0.25">
      <c r="A377" s="60"/>
      <c r="D377" s="62"/>
      <c r="E377" s="63"/>
      <c r="F377" s="62"/>
      <c r="G377" s="63"/>
      <c r="H377" s="62"/>
      <c r="M377" s="52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</row>
    <row r="378" spans="1:25" x14ac:dyDescent="0.2">
      <c r="A378" s="84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</row>
    <row r="379" spans="1:25" x14ac:dyDescent="0.2">
      <c r="A379" s="84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</row>
    <row r="381" spans="1:25" x14ac:dyDescent="0.2"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</row>
    <row r="382" spans="1:25" x14ac:dyDescent="0.2"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</row>
    <row r="383" spans="1:25" x14ac:dyDescent="0.2"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</row>
    <row r="384" spans="1:25" x14ac:dyDescent="0.2"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</row>
    <row r="385" spans="11:25" x14ac:dyDescent="0.2"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</row>
    <row r="386" spans="11:25" x14ac:dyDescent="0.2"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</row>
    <row r="387" spans="11:25" x14ac:dyDescent="0.2"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</row>
    <row r="388" spans="11:25" x14ac:dyDescent="0.2"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</row>
    <row r="389" spans="11:25" x14ac:dyDescent="0.2"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</row>
    <row r="390" spans="11:25" x14ac:dyDescent="0.2"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</row>
    <row r="391" spans="11:25" x14ac:dyDescent="0.2"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</row>
    <row r="392" spans="11:25" x14ac:dyDescent="0.2"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</row>
    <row r="393" spans="11:25" x14ac:dyDescent="0.2"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</row>
    <row r="394" spans="11:25" x14ac:dyDescent="0.2"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</row>
    <row r="395" spans="11:25" x14ac:dyDescent="0.2"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</row>
    <row r="402" spans="4:25" x14ac:dyDescent="0.2">
      <c r="D402" s="85"/>
      <c r="E402" s="85"/>
      <c r="F402" s="85"/>
      <c r="G402" s="85"/>
      <c r="H402" s="85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</row>
    <row r="403" spans="4:25" x14ac:dyDescent="0.2">
      <c r="D403" s="85"/>
      <c r="E403" s="85"/>
      <c r="F403" s="85"/>
      <c r="G403" s="85"/>
      <c r="H403" s="85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</row>
    <row r="404" spans="4:25" x14ac:dyDescent="0.2">
      <c r="D404" s="85"/>
      <c r="E404" s="85"/>
      <c r="F404" s="85"/>
      <c r="G404" s="85"/>
      <c r="H404" s="85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</row>
    <row r="405" spans="4:25" x14ac:dyDescent="0.2">
      <c r="D405" s="85"/>
      <c r="E405" s="85"/>
      <c r="F405" s="85"/>
      <c r="G405" s="85"/>
      <c r="H405" s="85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</row>
    <row r="406" spans="4:25" x14ac:dyDescent="0.2">
      <c r="D406" s="85"/>
      <c r="E406" s="85"/>
      <c r="F406" s="85"/>
      <c r="G406" s="85"/>
      <c r="H406" s="85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</row>
    <row r="407" spans="4:25" x14ac:dyDescent="0.2">
      <c r="D407" s="85"/>
      <c r="E407" s="85"/>
      <c r="F407" s="85"/>
      <c r="G407" s="85"/>
      <c r="H407" s="85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</row>
    <row r="408" spans="4:25" x14ac:dyDescent="0.2">
      <c r="D408" s="85"/>
      <c r="E408" s="85"/>
      <c r="F408" s="85"/>
      <c r="G408" s="85"/>
      <c r="H408" s="85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</row>
    <row r="409" spans="4:25" x14ac:dyDescent="0.2">
      <c r="D409" s="85"/>
      <c r="E409" s="85"/>
      <c r="F409" s="85"/>
      <c r="G409" s="85"/>
      <c r="H409" s="85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</row>
    <row r="410" spans="4:25" x14ac:dyDescent="0.2">
      <c r="D410" s="85"/>
      <c r="E410" s="85"/>
      <c r="F410" s="85"/>
      <c r="G410" s="85"/>
      <c r="H410" s="85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</row>
    <row r="411" spans="4:25" x14ac:dyDescent="0.2">
      <c r="D411" s="85"/>
      <c r="E411" s="85"/>
      <c r="F411" s="85"/>
      <c r="G411" s="85"/>
      <c r="H411" s="85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</row>
    <row r="412" spans="4:25" x14ac:dyDescent="0.2">
      <c r="D412" s="85"/>
      <c r="E412" s="85"/>
      <c r="F412" s="85"/>
      <c r="G412" s="85"/>
      <c r="H412" s="85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</row>
    <row r="413" spans="4:25" x14ac:dyDescent="0.2">
      <c r="D413" s="85"/>
      <c r="E413" s="85"/>
      <c r="F413" s="85"/>
      <c r="G413" s="85"/>
      <c r="H413" s="85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</row>
    <row r="414" spans="4:25" x14ac:dyDescent="0.2">
      <c r="D414" s="85"/>
      <c r="E414" s="85"/>
      <c r="F414" s="85"/>
      <c r="G414" s="85"/>
      <c r="H414" s="85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</row>
    <row r="415" spans="4:25" x14ac:dyDescent="0.2">
      <c r="D415" s="85"/>
      <c r="E415" s="85"/>
      <c r="F415" s="85"/>
      <c r="G415" s="85"/>
      <c r="H415" s="85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</row>
    <row r="416" spans="4:25" x14ac:dyDescent="0.2">
      <c r="D416" s="85"/>
      <c r="E416" s="85"/>
      <c r="F416" s="85"/>
      <c r="G416" s="85"/>
      <c r="H416" s="85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</row>
    <row r="417" spans="4:25" x14ac:dyDescent="0.2">
      <c r="D417" s="85"/>
      <c r="E417" s="85"/>
      <c r="F417" s="85"/>
      <c r="G417" s="85"/>
      <c r="H417" s="85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</row>
    <row r="418" spans="4:25" x14ac:dyDescent="0.2">
      <c r="D418" s="85"/>
      <c r="E418" s="85"/>
      <c r="F418" s="85"/>
      <c r="G418" s="85"/>
      <c r="H418" s="85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</row>
    <row r="419" spans="4:25" x14ac:dyDescent="0.2">
      <c r="D419" s="85"/>
      <c r="E419" s="85"/>
      <c r="F419" s="85"/>
      <c r="G419" s="85"/>
      <c r="H419" s="85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</row>
    <row r="420" spans="4:25" x14ac:dyDescent="0.2">
      <c r="D420" s="85"/>
      <c r="E420" s="85"/>
      <c r="F420" s="85"/>
      <c r="G420" s="85"/>
      <c r="H420" s="85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</row>
    <row r="421" spans="4:25" x14ac:dyDescent="0.2">
      <c r="D421" s="85"/>
      <c r="E421" s="85"/>
      <c r="F421" s="85"/>
      <c r="G421" s="85"/>
      <c r="H421" s="85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</row>
    <row r="422" spans="4:25" x14ac:dyDescent="0.2">
      <c r="D422" s="85"/>
      <c r="E422" s="85"/>
      <c r="F422" s="85"/>
      <c r="G422" s="85"/>
      <c r="H422" s="85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</row>
    <row r="423" spans="4:25" x14ac:dyDescent="0.2">
      <c r="D423" s="85"/>
      <c r="E423" s="85"/>
      <c r="F423" s="85"/>
      <c r="G423" s="85"/>
      <c r="H423" s="85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</row>
    <row r="424" spans="4:25" x14ac:dyDescent="0.2">
      <c r="D424" s="85"/>
      <c r="E424" s="85"/>
      <c r="F424" s="85"/>
      <c r="G424" s="85"/>
      <c r="H424" s="85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</row>
    <row r="425" spans="4:25" x14ac:dyDescent="0.2">
      <c r="D425" s="85"/>
      <c r="E425" s="85"/>
      <c r="F425" s="85"/>
      <c r="G425" s="85"/>
      <c r="H425" s="85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</row>
    <row r="426" spans="4:25" x14ac:dyDescent="0.2">
      <c r="D426" s="85"/>
      <c r="E426" s="85"/>
      <c r="F426" s="85"/>
      <c r="G426" s="85"/>
      <c r="H426" s="85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</row>
    <row r="427" spans="4:25" x14ac:dyDescent="0.2">
      <c r="D427" s="85"/>
      <c r="E427" s="85"/>
      <c r="F427" s="85"/>
      <c r="G427" s="85"/>
      <c r="H427" s="85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</row>
    <row r="428" spans="4:25" x14ac:dyDescent="0.2">
      <c r="D428" s="85"/>
      <c r="E428" s="85"/>
      <c r="F428" s="85"/>
      <c r="G428" s="85"/>
      <c r="H428" s="85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</row>
    <row r="429" spans="4:25" x14ac:dyDescent="0.2">
      <c r="D429" s="85"/>
      <c r="E429" s="85"/>
      <c r="F429" s="85"/>
      <c r="G429" s="85"/>
      <c r="H429" s="85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</row>
    <row r="430" spans="4:25" x14ac:dyDescent="0.2">
      <c r="D430" s="85"/>
      <c r="E430" s="85"/>
      <c r="F430" s="85"/>
      <c r="G430" s="85"/>
      <c r="H430" s="85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</row>
    <row r="431" spans="4:25" x14ac:dyDescent="0.2">
      <c r="D431" s="85"/>
      <c r="E431" s="85"/>
      <c r="F431" s="85"/>
      <c r="G431" s="85"/>
      <c r="H431" s="85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</row>
    <row r="432" spans="4:25" x14ac:dyDescent="0.2">
      <c r="D432" s="85"/>
      <c r="E432" s="85"/>
      <c r="F432" s="85"/>
      <c r="G432" s="85"/>
      <c r="H432" s="85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</row>
    <row r="433" spans="4:25" x14ac:dyDescent="0.2">
      <c r="D433" s="85"/>
      <c r="E433" s="85"/>
      <c r="F433" s="85"/>
      <c r="G433" s="85"/>
      <c r="H433" s="85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</row>
    <row r="434" spans="4:25" x14ac:dyDescent="0.2">
      <c r="D434" s="85"/>
      <c r="E434" s="85"/>
      <c r="F434" s="85"/>
      <c r="G434" s="85"/>
      <c r="H434" s="85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</row>
    <row r="435" spans="4:25" x14ac:dyDescent="0.2">
      <c r="D435" s="85"/>
      <c r="E435" s="85"/>
      <c r="F435" s="85"/>
      <c r="G435" s="85"/>
      <c r="H435" s="85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</row>
    <row r="436" spans="4:25" x14ac:dyDescent="0.2">
      <c r="D436" s="85"/>
      <c r="E436" s="85"/>
      <c r="F436" s="85"/>
      <c r="G436" s="85"/>
      <c r="H436" s="85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</row>
    <row r="437" spans="4:25" x14ac:dyDescent="0.2">
      <c r="D437" s="85"/>
      <c r="E437" s="85"/>
      <c r="F437" s="85"/>
      <c r="G437" s="85"/>
      <c r="H437" s="85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</row>
    <row r="438" spans="4:25" x14ac:dyDescent="0.2">
      <c r="D438" s="85"/>
      <c r="E438" s="85"/>
      <c r="F438" s="85"/>
      <c r="G438" s="85"/>
      <c r="H438" s="85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</row>
    <row r="439" spans="4:25" x14ac:dyDescent="0.2">
      <c r="D439" s="85"/>
      <c r="E439" s="85"/>
      <c r="F439" s="85"/>
      <c r="G439" s="85"/>
      <c r="H439" s="85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</row>
    <row r="441" spans="4:25" x14ac:dyDescent="0.2">
      <c r="D441" s="85"/>
      <c r="E441" s="85"/>
      <c r="F441" s="85"/>
      <c r="G441" s="85"/>
      <c r="H441" s="85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</row>
    <row r="442" spans="4:25" x14ac:dyDescent="0.2">
      <c r="D442" s="85"/>
      <c r="E442" s="85"/>
      <c r="F442" s="85"/>
      <c r="G442" s="85"/>
      <c r="H442" s="85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</row>
    <row r="443" spans="4:25" x14ac:dyDescent="0.2">
      <c r="D443" s="85"/>
      <c r="E443" s="85"/>
      <c r="F443" s="85"/>
      <c r="G443" s="85"/>
      <c r="H443" s="85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</row>
    <row r="444" spans="4:25" x14ac:dyDescent="0.2">
      <c r="D444" s="85"/>
      <c r="E444" s="85"/>
      <c r="F444" s="85"/>
      <c r="G444" s="85"/>
      <c r="H444" s="85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</row>
    <row r="445" spans="4:25" x14ac:dyDescent="0.2">
      <c r="D445" s="85"/>
      <c r="E445" s="85"/>
      <c r="F445" s="85"/>
      <c r="G445" s="85"/>
      <c r="H445" s="85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</row>
    <row r="446" spans="4:25" x14ac:dyDescent="0.2">
      <c r="D446" s="85"/>
      <c r="E446" s="85"/>
      <c r="F446" s="85"/>
      <c r="G446" s="85"/>
      <c r="H446" s="85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</row>
    <row r="447" spans="4:25" x14ac:dyDescent="0.2">
      <c r="D447" s="85"/>
      <c r="E447" s="85"/>
      <c r="F447" s="85"/>
      <c r="G447" s="85"/>
      <c r="H447" s="85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</row>
    <row r="448" spans="4:25" x14ac:dyDescent="0.2">
      <c r="D448" s="85"/>
      <c r="E448" s="85"/>
      <c r="F448" s="85"/>
      <c r="G448" s="85"/>
      <c r="H448" s="85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</row>
    <row r="449" spans="4:25" x14ac:dyDescent="0.2">
      <c r="D449" s="85"/>
      <c r="E449" s="85"/>
      <c r="F449" s="85"/>
      <c r="G449" s="85"/>
      <c r="H449" s="85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</row>
    <row r="450" spans="4:25" x14ac:dyDescent="0.2">
      <c r="D450" s="85"/>
      <c r="E450" s="85"/>
      <c r="F450" s="85"/>
      <c r="G450" s="85"/>
      <c r="H450" s="85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</row>
    <row r="451" spans="4:25" x14ac:dyDescent="0.2">
      <c r="D451" s="85"/>
      <c r="E451" s="85"/>
      <c r="F451" s="85"/>
      <c r="G451" s="85"/>
      <c r="H451" s="85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</row>
    <row r="452" spans="4:25" x14ac:dyDescent="0.2">
      <c r="D452" s="85"/>
      <c r="E452" s="85"/>
      <c r="F452" s="85"/>
      <c r="G452" s="85"/>
      <c r="H452" s="85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</row>
    <row r="453" spans="4:25" x14ac:dyDescent="0.2">
      <c r="D453" s="85"/>
      <c r="E453" s="85"/>
      <c r="F453" s="85"/>
      <c r="G453" s="85"/>
      <c r="H453" s="85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</row>
    <row r="454" spans="4:25" x14ac:dyDescent="0.2">
      <c r="D454" s="85"/>
      <c r="E454" s="85"/>
      <c r="F454" s="85"/>
      <c r="G454" s="85"/>
      <c r="H454" s="85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</row>
    <row r="455" spans="4:25" x14ac:dyDescent="0.2">
      <c r="D455" s="85"/>
      <c r="E455" s="85"/>
      <c r="F455" s="85"/>
      <c r="G455" s="85"/>
      <c r="H455" s="85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</row>
  </sheetData>
  <mergeCells count="6">
    <mergeCell ref="B2:H2"/>
    <mergeCell ref="B3:H3"/>
    <mergeCell ref="B4:H4"/>
    <mergeCell ref="B5:H5"/>
    <mergeCell ref="B6:H6"/>
    <mergeCell ref="B7:H7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67" orientation="portrait" r:id="rId1"/>
  <headerFooter alignWithMargins="0">
    <oddFooter>&amp;L&amp;1#&amp;"Calibri"&amp;10&amp;K000000Internal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32A27-583F-488A-A666-FFB0F4D20300}">
  <sheetPr codeName="Sheet7">
    <pageSetUpPr fitToPage="1"/>
  </sheetPr>
  <dimension ref="A2:S1532"/>
  <sheetViews>
    <sheetView showGridLines="0" tabSelected="1" topLeftCell="A283" zoomScale="90" zoomScaleNormal="90" zoomScaleSheetLayoutView="100" workbookViewId="0">
      <selection activeCell="F289" sqref="F289"/>
    </sheetView>
  </sheetViews>
  <sheetFormatPr defaultColWidth="9.28515625" defaultRowHeight="12" x14ac:dyDescent="0.2"/>
  <cols>
    <col min="1" max="1" width="61.7109375" style="92" customWidth="1"/>
    <col min="2" max="2" width="14.140625" style="87" bestFit="1" customWidth="1"/>
    <col min="3" max="4" width="14.7109375" style="87" bestFit="1" customWidth="1"/>
    <col min="5" max="5" width="15.7109375" style="87" customWidth="1"/>
    <col min="6" max="6" width="15" style="87" customWidth="1"/>
    <col min="7" max="7" width="19.28515625" style="87" bestFit="1" customWidth="1"/>
    <col min="8" max="11" width="13.140625" style="87" bestFit="1" customWidth="1"/>
    <col min="12" max="12" width="13.140625" style="88" bestFit="1" customWidth="1"/>
    <col min="13" max="13" width="14.7109375" style="88" bestFit="1" customWidth="1"/>
    <col min="14" max="15" width="14.140625" style="88" bestFit="1" customWidth="1"/>
    <col min="16" max="16" width="13.5703125" style="88" bestFit="1" customWidth="1"/>
    <col min="17" max="16384" width="9.28515625" style="88"/>
  </cols>
  <sheetData>
    <row r="2" spans="1:13" ht="9.75" customHeight="1" x14ac:dyDescent="0.2">
      <c r="A2" s="86"/>
    </row>
    <row r="3" spans="1:13" ht="15" customHeight="1" x14ac:dyDescent="0.2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75" customHeight="1" x14ac:dyDescent="0.2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" customHeight="1" x14ac:dyDescent="0.2">
      <c r="A5" s="89" t="s">
        <v>692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5" customHeight="1" thickBot="1" x14ac:dyDescent="0.25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x14ac:dyDescent="0.2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x14ac:dyDescent="0.2">
      <c r="B8" s="8" t="s">
        <v>679</v>
      </c>
      <c r="C8" s="8" t="s">
        <v>680</v>
      </c>
      <c r="D8" s="8" t="s">
        <v>681</v>
      </c>
      <c r="E8" s="8" t="s">
        <v>682</v>
      </c>
      <c r="F8" s="8" t="s">
        <v>683</v>
      </c>
      <c r="G8" s="8" t="s">
        <v>684</v>
      </c>
      <c r="H8" s="8" t="s">
        <v>685</v>
      </c>
      <c r="I8" s="8" t="s">
        <v>686</v>
      </c>
      <c r="J8" s="8" t="s">
        <v>687</v>
      </c>
      <c r="K8" s="8" t="s">
        <v>688</v>
      </c>
      <c r="L8" s="93" t="s">
        <v>689</v>
      </c>
      <c r="M8" s="93" t="s">
        <v>690</v>
      </c>
    </row>
    <row r="9" spans="1:13" ht="5.25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4"/>
      <c r="M9" s="94"/>
    </row>
    <row r="10" spans="1:13" ht="12.75" x14ac:dyDescent="0.2">
      <c r="A10" s="66" t="s">
        <v>373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2.75" x14ac:dyDescent="0.2">
      <c r="A11" s="30" t="s">
        <v>374</v>
      </c>
      <c r="B11" s="3">
        <v>4466248.99</v>
      </c>
      <c r="C11" s="3">
        <v>4417324.879999999</v>
      </c>
      <c r="D11" s="3">
        <v>4417324.8800000008</v>
      </c>
      <c r="E11" s="3">
        <v>4431920.57</v>
      </c>
      <c r="F11" s="3">
        <v>4434439.1499999985</v>
      </c>
      <c r="G11" s="3"/>
      <c r="H11" s="3"/>
      <c r="I11" s="3"/>
      <c r="J11" s="3"/>
      <c r="K11" s="3"/>
      <c r="L11" s="3"/>
      <c r="M11" s="3"/>
    </row>
    <row r="12" spans="1:13" ht="12.75" hidden="1" x14ac:dyDescent="0.2">
      <c r="A12" s="30" t="s">
        <v>375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/>
      <c r="H12" s="3"/>
      <c r="I12" s="3"/>
      <c r="J12" s="3"/>
      <c r="K12" s="3"/>
      <c r="L12" s="3"/>
      <c r="M12" s="3"/>
    </row>
    <row r="13" spans="1:13" ht="12.75" hidden="1" x14ac:dyDescent="0.2">
      <c r="A13" s="30" t="s">
        <v>376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/>
      <c r="H13" s="3"/>
      <c r="I13" s="3"/>
      <c r="J13" s="3"/>
      <c r="K13" s="3"/>
      <c r="L13" s="3"/>
      <c r="M13" s="3"/>
    </row>
    <row r="14" spans="1:13" ht="12.75" hidden="1" x14ac:dyDescent="0.2">
      <c r="A14" s="30" t="s">
        <v>377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/>
      <c r="H14" s="3"/>
      <c r="I14" s="3"/>
      <c r="J14" s="3"/>
      <c r="K14" s="3"/>
      <c r="L14" s="3"/>
      <c r="M14" s="3"/>
    </row>
    <row r="15" spans="1:13" ht="12.75" hidden="1" x14ac:dyDescent="0.2">
      <c r="A15" s="30" t="s">
        <v>378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/>
      <c r="H15" s="3"/>
      <c r="I15" s="3"/>
      <c r="J15" s="3"/>
      <c r="K15" s="3"/>
      <c r="L15" s="3"/>
      <c r="M15" s="3"/>
    </row>
    <row r="16" spans="1:13" ht="12.75" hidden="1" x14ac:dyDescent="0.2">
      <c r="A16" s="30" t="s">
        <v>99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/>
      <c r="H16" s="3"/>
      <c r="I16" s="3"/>
      <c r="J16" s="3"/>
      <c r="K16" s="3"/>
      <c r="L16" s="3"/>
      <c r="M16" s="3"/>
    </row>
    <row r="17" spans="1:13" ht="12.75" hidden="1" x14ac:dyDescent="0.2">
      <c r="A17" s="30" t="s">
        <v>379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/>
      <c r="H17" s="3"/>
      <c r="I17" s="3"/>
      <c r="J17" s="3"/>
      <c r="K17" s="3"/>
      <c r="L17" s="3"/>
      <c r="M17" s="3"/>
    </row>
    <row r="18" spans="1:13" ht="12.75" hidden="1" x14ac:dyDescent="0.2">
      <c r="A18" s="30" t="s">
        <v>380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/>
      <c r="H18" s="3"/>
      <c r="I18" s="3"/>
      <c r="J18" s="3"/>
      <c r="K18" s="3"/>
      <c r="L18" s="3"/>
      <c r="M18" s="3"/>
    </row>
    <row r="19" spans="1:13" ht="12.75" hidden="1" x14ac:dyDescent="0.2">
      <c r="A19" s="30" t="s">
        <v>381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/>
      <c r="H19" s="3"/>
      <c r="I19" s="3"/>
      <c r="J19" s="3"/>
      <c r="K19" s="3"/>
      <c r="L19" s="3"/>
      <c r="M19" s="3"/>
    </row>
    <row r="20" spans="1:13" ht="12.75" hidden="1" x14ac:dyDescent="0.2">
      <c r="A20" s="30" t="s">
        <v>382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/>
      <c r="H20" s="3"/>
      <c r="I20" s="3"/>
      <c r="J20" s="3"/>
      <c r="K20" s="3"/>
      <c r="L20" s="3"/>
      <c r="M20" s="3"/>
    </row>
    <row r="21" spans="1:13" ht="12.75" hidden="1" x14ac:dyDescent="0.2">
      <c r="A21" s="30" t="s">
        <v>383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/>
      <c r="H21" s="3"/>
      <c r="I21" s="3"/>
      <c r="J21" s="3"/>
      <c r="K21" s="3"/>
      <c r="L21" s="3"/>
      <c r="M21" s="3"/>
    </row>
    <row r="22" spans="1:13" ht="12.75" hidden="1" x14ac:dyDescent="0.2">
      <c r="A22" s="30" t="s">
        <v>384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/>
      <c r="H22" s="3"/>
      <c r="I22" s="3"/>
      <c r="J22" s="3"/>
      <c r="K22" s="3"/>
      <c r="L22" s="3"/>
      <c r="M22" s="3"/>
    </row>
    <row r="23" spans="1:13" ht="12.75" hidden="1" x14ac:dyDescent="0.2">
      <c r="A23" s="30" t="s">
        <v>385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/>
      <c r="H23" s="3"/>
      <c r="I23" s="3"/>
      <c r="J23" s="3"/>
      <c r="K23" s="3"/>
      <c r="L23" s="3"/>
      <c r="M23" s="3"/>
    </row>
    <row r="24" spans="1:13" ht="12.75" hidden="1" x14ac:dyDescent="0.2">
      <c r="A24" s="30" t="s">
        <v>386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/>
      <c r="H24" s="3"/>
      <c r="I24" s="3"/>
      <c r="J24" s="3"/>
      <c r="K24" s="3"/>
      <c r="L24" s="3"/>
      <c r="M24" s="3"/>
    </row>
    <row r="25" spans="1:13" ht="12.75" hidden="1" x14ac:dyDescent="0.2">
      <c r="A25" s="30" t="s">
        <v>387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/>
      <c r="H25" s="3"/>
      <c r="I25" s="3"/>
      <c r="J25" s="3"/>
      <c r="K25" s="3"/>
      <c r="L25" s="3"/>
      <c r="M25" s="3"/>
    </row>
    <row r="26" spans="1:13" ht="12.75" hidden="1" x14ac:dyDescent="0.2">
      <c r="A26" s="30" t="s">
        <v>388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/>
      <c r="H26" s="3"/>
      <c r="I26" s="3"/>
      <c r="J26" s="3"/>
      <c r="K26" s="3"/>
      <c r="L26" s="3"/>
      <c r="M26" s="3"/>
    </row>
    <row r="27" spans="1:13" ht="12.75" hidden="1" x14ac:dyDescent="0.2">
      <c r="A27" s="30" t="s">
        <v>389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/>
      <c r="H27" s="3"/>
      <c r="I27" s="3"/>
      <c r="J27" s="3"/>
      <c r="K27" s="3"/>
      <c r="L27" s="3"/>
      <c r="M27" s="3"/>
    </row>
    <row r="28" spans="1:13" ht="12.75" hidden="1" x14ac:dyDescent="0.2">
      <c r="A28" s="30" t="s">
        <v>390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/>
      <c r="H28" s="3"/>
      <c r="I28" s="3"/>
      <c r="J28" s="3"/>
      <c r="K28" s="3"/>
      <c r="L28" s="3"/>
      <c r="M28" s="3"/>
    </row>
    <row r="29" spans="1:13" ht="12.75" hidden="1" x14ac:dyDescent="0.2">
      <c r="A29" s="30" t="s">
        <v>391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/>
      <c r="H29" s="3"/>
      <c r="I29" s="3"/>
      <c r="J29" s="3"/>
      <c r="K29" s="3"/>
      <c r="L29" s="3"/>
      <c r="M29" s="3"/>
    </row>
    <row r="30" spans="1:13" ht="12.75" hidden="1" x14ac:dyDescent="0.2">
      <c r="A30" s="30" t="s">
        <v>392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/>
      <c r="H30" s="3"/>
      <c r="I30" s="3"/>
      <c r="J30" s="3"/>
      <c r="K30" s="3"/>
      <c r="L30" s="3"/>
      <c r="M30" s="3"/>
    </row>
    <row r="31" spans="1:13" ht="12.75" hidden="1" x14ac:dyDescent="0.2">
      <c r="A31" s="30" t="s">
        <v>393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/>
      <c r="H31" s="3"/>
      <c r="I31" s="3"/>
      <c r="J31" s="3"/>
      <c r="K31" s="3"/>
      <c r="L31" s="3"/>
      <c r="M31" s="3"/>
    </row>
    <row r="32" spans="1:13" ht="12.75" hidden="1" x14ac:dyDescent="0.2">
      <c r="A32" s="30" t="s">
        <v>394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/>
      <c r="H32" s="3"/>
      <c r="I32" s="3"/>
      <c r="J32" s="3"/>
      <c r="K32" s="3"/>
      <c r="L32" s="3"/>
      <c r="M32" s="3"/>
    </row>
    <row r="33" spans="1:13" ht="12.75" hidden="1" x14ac:dyDescent="0.2">
      <c r="A33" s="30" t="s">
        <v>395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/>
      <c r="H33" s="3"/>
      <c r="I33" s="3"/>
      <c r="J33" s="3"/>
      <c r="K33" s="3"/>
      <c r="L33" s="3"/>
      <c r="M33" s="3"/>
    </row>
    <row r="34" spans="1:13" ht="12.75" hidden="1" x14ac:dyDescent="0.2">
      <c r="A34" s="30" t="s">
        <v>396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/>
      <c r="H34" s="3"/>
      <c r="I34" s="3"/>
      <c r="J34" s="3"/>
      <c r="K34" s="3"/>
      <c r="L34" s="3"/>
      <c r="M34" s="3"/>
    </row>
    <row r="35" spans="1:13" ht="12.75" hidden="1" x14ac:dyDescent="0.2">
      <c r="A35" s="30" t="s">
        <v>397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/>
      <c r="H35" s="3"/>
      <c r="I35" s="3"/>
      <c r="J35" s="3"/>
      <c r="K35" s="3"/>
      <c r="L35" s="3"/>
      <c r="M35" s="3"/>
    </row>
    <row r="36" spans="1:13" ht="12.75" hidden="1" x14ac:dyDescent="0.2">
      <c r="A36" s="30" t="s">
        <v>398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/>
      <c r="H36" s="3"/>
      <c r="I36" s="3"/>
      <c r="J36" s="3"/>
      <c r="K36" s="3"/>
      <c r="L36" s="3"/>
      <c r="M36" s="3"/>
    </row>
    <row r="37" spans="1:13" ht="12.75" hidden="1" x14ac:dyDescent="0.2">
      <c r="A37" s="30" t="s">
        <v>399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/>
      <c r="H37" s="3"/>
      <c r="I37" s="3"/>
      <c r="J37" s="3"/>
      <c r="K37" s="3"/>
      <c r="L37" s="3"/>
      <c r="M37" s="3"/>
    </row>
    <row r="38" spans="1:13" ht="12.75" hidden="1" x14ac:dyDescent="0.2">
      <c r="A38" s="30" t="s">
        <v>400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/>
      <c r="H38" s="3"/>
      <c r="I38" s="3"/>
      <c r="J38" s="3"/>
      <c r="K38" s="3"/>
      <c r="L38" s="3"/>
      <c r="M38" s="3"/>
    </row>
    <row r="39" spans="1:13" ht="12.75" hidden="1" x14ac:dyDescent="0.2">
      <c r="A39" s="30" t="s">
        <v>401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/>
      <c r="H39" s="3"/>
      <c r="I39" s="3"/>
      <c r="J39" s="3"/>
      <c r="K39" s="3"/>
      <c r="L39" s="3"/>
      <c r="M39" s="3"/>
    </row>
    <row r="40" spans="1:13" ht="12.75" hidden="1" x14ac:dyDescent="0.2">
      <c r="A40" s="30" t="s">
        <v>402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/>
      <c r="H40" s="3"/>
      <c r="I40" s="3"/>
      <c r="J40" s="3"/>
      <c r="K40" s="3"/>
      <c r="L40" s="3"/>
      <c r="M40" s="3"/>
    </row>
    <row r="41" spans="1:13" ht="12.75" hidden="1" x14ac:dyDescent="0.2">
      <c r="A41" s="30" t="s">
        <v>403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/>
      <c r="H41" s="3"/>
      <c r="I41" s="3"/>
      <c r="J41" s="3"/>
      <c r="K41" s="3"/>
      <c r="L41" s="3"/>
      <c r="M41" s="3"/>
    </row>
    <row r="42" spans="1:13" ht="12.75" hidden="1" x14ac:dyDescent="0.2">
      <c r="A42" s="30" t="s">
        <v>404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/>
      <c r="H42" s="3"/>
      <c r="I42" s="3"/>
      <c r="J42" s="3"/>
      <c r="K42" s="3"/>
      <c r="L42" s="3"/>
      <c r="M42" s="3"/>
    </row>
    <row r="43" spans="1:13" ht="12.75" hidden="1" x14ac:dyDescent="0.2">
      <c r="A43" s="30" t="s">
        <v>405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/>
      <c r="H43" s="3"/>
      <c r="I43" s="3"/>
      <c r="J43" s="3"/>
      <c r="K43" s="3"/>
      <c r="L43" s="3"/>
      <c r="M43" s="3"/>
    </row>
    <row r="44" spans="1:13" ht="12.75" hidden="1" x14ac:dyDescent="0.2">
      <c r="A44" s="30" t="s">
        <v>406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/>
      <c r="H44" s="3"/>
      <c r="I44" s="3"/>
      <c r="J44" s="3"/>
      <c r="K44" s="3"/>
      <c r="L44" s="3"/>
      <c r="M44" s="3"/>
    </row>
    <row r="45" spans="1:13" ht="12.75" hidden="1" x14ac:dyDescent="0.2">
      <c r="A45" s="30" t="s">
        <v>387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/>
      <c r="H45" s="3"/>
      <c r="I45" s="3"/>
      <c r="J45" s="3"/>
      <c r="K45" s="3"/>
      <c r="L45" s="3"/>
      <c r="M45" s="3"/>
    </row>
    <row r="46" spans="1:13" ht="12.75" hidden="1" x14ac:dyDescent="0.2">
      <c r="A46" s="30" t="s">
        <v>393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/>
      <c r="H46" s="3"/>
      <c r="I46" s="3"/>
      <c r="J46" s="3"/>
      <c r="K46" s="3"/>
      <c r="L46" s="3"/>
      <c r="M46" s="3"/>
    </row>
    <row r="47" spans="1:13" ht="12.75" hidden="1" x14ac:dyDescent="0.2">
      <c r="A47" s="30" t="s">
        <v>407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/>
      <c r="H47" s="3"/>
      <c r="I47" s="3"/>
      <c r="J47" s="3"/>
      <c r="K47" s="3"/>
      <c r="L47" s="3"/>
      <c r="M47" s="3"/>
    </row>
    <row r="48" spans="1:13" ht="12.75" hidden="1" x14ac:dyDescent="0.2">
      <c r="A48" s="30" t="s">
        <v>408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/>
      <c r="H48" s="3"/>
      <c r="I48" s="3"/>
      <c r="J48" s="3"/>
      <c r="K48" s="3"/>
      <c r="L48" s="3"/>
      <c r="M48" s="3"/>
    </row>
    <row r="49" spans="1:13" ht="12.75" hidden="1" x14ac:dyDescent="0.2">
      <c r="A49" s="30" t="s">
        <v>409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/>
      <c r="H49" s="3"/>
      <c r="I49" s="3"/>
      <c r="J49" s="3"/>
      <c r="K49" s="3"/>
      <c r="L49" s="3"/>
      <c r="M49" s="3"/>
    </row>
    <row r="50" spans="1:13" ht="12.75" hidden="1" x14ac:dyDescent="0.2">
      <c r="A50" s="30" t="s">
        <v>410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/>
      <c r="H50" s="2"/>
      <c r="I50" s="2"/>
      <c r="J50" s="2"/>
      <c r="K50" s="2"/>
      <c r="L50" s="2"/>
      <c r="M50" s="2"/>
    </row>
    <row r="51" spans="1:13" ht="12.75" hidden="1" x14ac:dyDescent="0.2">
      <c r="A51" s="30" t="s">
        <v>411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/>
      <c r="H51" s="2"/>
      <c r="I51" s="2"/>
      <c r="J51" s="2"/>
      <c r="K51" s="2"/>
      <c r="L51" s="2"/>
      <c r="M51" s="2"/>
    </row>
    <row r="52" spans="1:13" ht="12.75" hidden="1" x14ac:dyDescent="0.2">
      <c r="A52" s="30" t="s">
        <v>412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/>
      <c r="H52" s="2"/>
      <c r="I52" s="2"/>
      <c r="J52" s="2"/>
      <c r="K52" s="2"/>
      <c r="L52" s="2"/>
      <c r="M52" s="2"/>
    </row>
    <row r="53" spans="1:13" ht="12.75" hidden="1" x14ac:dyDescent="0.2">
      <c r="A53" s="30" t="s">
        <v>413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/>
      <c r="H53" s="2"/>
      <c r="I53" s="2"/>
      <c r="J53" s="2"/>
      <c r="K53" s="2"/>
      <c r="L53" s="2"/>
      <c r="M53" s="2"/>
    </row>
    <row r="54" spans="1:13" ht="12.75" hidden="1" x14ac:dyDescent="0.2">
      <c r="A54" s="30" t="s">
        <v>414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/>
      <c r="H54" s="2"/>
      <c r="I54" s="2"/>
      <c r="J54" s="2"/>
      <c r="K54" s="2"/>
      <c r="L54" s="2"/>
      <c r="M54" s="2"/>
    </row>
    <row r="55" spans="1:13" ht="12.75" hidden="1" x14ac:dyDescent="0.2">
      <c r="A55" s="30" t="s">
        <v>415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/>
      <c r="H55" s="2"/>
      <c r="I55" s="2"/>
      <c r="J55" s="2"/>
      <c r="K55" s="2"/>
      <c r="L55" s="2"/>
      <c r="M55" s="2"/>
    </row>
    <row r="56" spans="1:13" ht="12.75" hidden="1" x14ac:dyDescent="0.2">
      <c r="A56" s="30" t="s">
        <v>416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/>
      <c r="H56" s="2"/>
      <c r="I56" s="2"/>
      <c r="J56" s="2"/>
      <c r="K56" s="2"/>
      <c r="L56" s="2"/>
      <c r="M56" s="2"/>
    </row>
    <row r="57" spans="1:13" ht="12.75" hidden="1" x14ac:dyDescent="0.2">
      <c r="A57" s="30" t="s">
        <v>417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/>
      <c r="H57" s="2"/>
      <c r="I57" s="2"/>
      <c r="J57" s="2"/>
      <c r="K57" s="2"/>
      <c r="L57" s="2"/>
      <c r="M57" s="2"/>
    </row>
    <row r="58" spans="1:13" ht="12.75" hidden="1" x14ac:dyDescent="0.2">
      <c r="A58" s="30" t="s">
        <v>418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/>
      <c r="H58" s="2"/>
      <c r="I58" s="2"/>
      <c r="J58" s="2"/>
      <c r="K58" s="2"/>
      <c r="L58" s="2"/>
      <c r="M58" s="2"/>
    </row>
    <row r="59" spans="1:13" ht="12.75" hidden="1" x14ac:dyDescent="0.2">
      <c r="A59" s="30" t="s">
        <v>419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/>
      <c r="H59" s="2"/>
      <c r="I59" s="2"/>
      <c r="J59" s="2"/>
      <c r="K59" s="2"/>
      <c r="L59" s="2"/>
      <c r="M59" s="2"/>
    </row>
    <row r="60" spans="1:13" ht="12.75" hidden="1" x14ac:dyDescent="0.2">
      <c r="A60" s="30" t="s">
        <v>420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/>
      <c r="H60" s="2"/>
      <c r="I60" s="2"/>
      <c r="J60" s="2"/>
      <c r="K60" s="2"/>
      <c r="L60" s="2"/>
      <c r="M60" s="2"/>
    </row>
    <row r="61" spans="1:13" ht="12.75" hidden="1" x14ac:dyDescent="0.2">
      <c r="A61" s="30" t="s">
        <v>421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/>
      <c r="H61" s="2"/>
      <c r="I61" s="2"/>
      <c r="J61" s="2"/>
      <c r="K61" s="2"/>
      <c r="L61" s="2"/>
      <c r="M61" s="2"/>
    </row>
    <row r="62" spans="1:13" ht="12.75" hidden="1" x14ac:dyDescent="0.2">
      <c r="A62" s="30" t="s">
        <v>422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/>
      <c r="H62" s="2"/>
      <c r="I62" s="2"/>
      <c r="J62" s="2"/>
      <c r="K62" s="2"/>
      <c r="L62" s="2"/>
      <c r="M62" s="2"/>
    </row>
    <row r="63" spans="1:13" ht="12.75" hidden="1" x14ac:dyDescent="0.2">
      <c r="A63" s="30" t="s">
        <v>423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/>
      <c r="H63" s="3"/>
      <c r="I63" s="3"/>
      <c r="J63" s="3"/>
      <c r="K63" s="3"/>
      <c r="L63" s="3"/>
      <c r="M63" s="3"/>
    </row>
    <row r="64" spans="1:13" ht="12.75" hidden="1" x14ac:dyDescent="0.2">
      <c r="A64" s="30" t="s">
        <v>423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/>
      <c r="H64" s="3"/>
      <c r="I64" s="3"/>
      <c r="J64" s="3"/>
      <c r="K64" s="3"/>
      <c r="L64" s="3"/>
      <c r="M64" s="3"/>
    </row>
    <row r="65" spans="1:13" ht="12.75" hidden="1" x14ac:dyDescent="0.2">
      <c r="A65" s="30" t="s">
        <v>424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/>
      <c r="H65" s="3"/>
      <c r="I65" s="3"/>
      <c r="J65" s="3"/>
      <c r="K65" s="3"/>
      <c r="L65" s="3"/>
      <c r="M65" s="3"/>
    </row>
    <row r="66" spans="1:13" ht="12.75" hidden="1" x14ac:dyDescent="0.2">
      <c r="A66" s="30" t="s">
        <v>425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/>
      <c r="H66" s="2"/>
      <c r="I66" s="2"/>
      <c r="J66" s="2"/>
      <c r="K66" s="2"/>
      <c r="L66" s="2"/>
      <c r="M66" s="2"/>
    </row>
    <row r="67" spans="1:13" ht="12.75" hidden="1" x14ac:dyDescent="0.2">
      <c r="A67" s="30" t="s">
        <v>426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/>
      <c r="H67" s="2"/>
      <c r="I67" s="2"/>
      <c r="J67" s="2"/>
      <c r="K67" s="2"/>
      <c r="L67" s="2"/>
      <c r="M67" s="2"/>
    </row>
    <row r="68" spans="1:13" ht="12.75" hidden="1" x14ac:dyDescent="0.2">
      <c r="A68" s="30" t="s">
        <v>427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/>
      <c r="H68" s="2"/>
      <c r="I68" s="2"/>
      <c r="J68" s="2"/>
      <c r="K68" s="2"/>
      <c r="L68" s="2"/>
      <c r="M68" s="2"/>
    </row>
    <row r="69" spans="1:13" ht="12.75" hidden="1" x14ac:dyDescent="0.2">
      <c r="A69" s="30" t="s">
        <v>428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/>
      <c r="H69" s="2"/>
      <c r="I69" s="2"/>
      <c r="J69" s="2"/>
      <c r="K69" s="2"/>
      <c r="L69" s="2"/>
      <c r="M69" s="2"/>
    </row>
    <row r="70" spans="1:13" ht="12.75" hidden="1" x14ac:dyDescent="0.2">
      <c r="A70" s="30" t="s">
        <v>429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/>
      <c r="H70" s="2"/>
      <c r="I70" s="2"/>
      <c r="J70" s="2"/>
      <c r="K70" s="2"/>
      <c r="L70" s="2"/>
      <c r="M70" s="2"/>
    </row>
    <row r="71" spans="1:13" ht="12.75" hidden="1" x14ac:dyDescent="0.2">
      <c r="A71" s="30" t="s">
        <v>430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/>
      <c r="H71" s="2"/>
      <c r="I71" s="2"/>
      <c r="J71" s="2"/>
      <c r="K71" s="2"/>
      <c r="L71" s="2"/>
      <c r="M71" s="2"/>
    </row>
    <row r="72" spans="1:13" ht="12.75" hidden="1" x14ac:dyDescent="0.2">
      <c r="A72" s="30" t="s">
        <v>431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/>
      <c r="H72" s="2"/>
      <c r="I72" s="2"/>
      <c r="J72" s="2"/>
      <c r="K72" s="2"/>
      <c r="L72" s="2"/>
      <c r="M72" s="2"/>
    </row>
    <row r="73" spans="1:13" ht="12.75" hidden="1" x14ac:dyDescent="0.2">
      <c r="A73" s="30" t="s">
        <v>432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/>
      <c r="H73" s="3"/>
      <c r="I73" s="3"/>
      <c r="J73" s="3"/>
      <c r="K73" s="3"/>
      <c r="L73" s="3"/>
      <c r="M73" s="3"/>
    </row>
    <row r="74" spans="1:13" ht="12.75" hidden="1" x14ac:dyDescent="0.2">
      <c r="A74" s="30" t="s">
        <v>433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/>
      <c r="H74" s="3"/>
      <c r="I74" s="3"/>
      <c r="J74" s="3"/>
      <c r="K74" s="3"/>
      <c r="L74" s="3"/>
      <c r="M74" s="3"/>
    </row>
    <row r="75" spans="1:13" ht="12.75" hidden="1" x14ac:dyDescent="0.2">
      <c r="A75" s="30" t="s">
        <v>434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/>
      <c r="H75" s="3"/>
      <c r="I75" s="3"/>
      <c r="J75" s="3"/>
      <c r="K75" s="3"/>
      <c r="L75" s="3"/>
      <c r="M75" s="3"/>
    </row>
    <row r="76" spans="1:13" ht="12.75" hidden="1" x14ac:dyDescent="0.2">
      <c r="A76" s="30" t="s">
        <v>435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/>
      <c r="H76" s="3"/>
      <c r="I76" s="3"/>
      <c r="J76" s="3"/>
      <c r="K76" s="3"/>
      <c r="L76" s="3"/>
      <c r="M76" s="3"/>
    </row>
    <row r="77" spans="1:13" ht="12.75" hidden="1" x14ac:dyDescent="0.2">
      <c r="A77" s="30" t="s">
        <v>436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/>
      <c r="H77" s="3"/>
      <c r="I77" s="3"/>
      <c r="J77" s="3"/>
      <c r="K77" s="3"/>
      <c r="L77" s="3"/>
      <c r="M77" s="3"/>
    </row>
    <row r="78" spans="1:13" ht="12.75" hidden="1" x14ac:dyDescent="0.2">
      <c r="A78" s="30" t="s">
        <v>437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/>
      <c r="H78" s="3"/>
      <c r="I78" s="3"/>
      <c r="J78" s="3"/>
      <c r="K78" s="3"/>
      <c r="L78" s="3"/>
      <c r="M78" s="3"/>
    </row>
    <row r="79" spans="1:13" ht="12.75" hidden="1" x14ac:dyDescent="0.2">
      <c r="A79" s="30" t="s">
        <v>438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/>
      <c r="H79" s="3"/>
      <c r="I79" s="3"/>
      <c r="J79" s="3"/>
      <c r="K79" s="3"/>
      <c r="L79" s="3"/>
      <c r="M79" s="3"/>
    </row>
    <row r="80" spans="1:13" ht="12.75" hidden="1" x14ac:dyDescent="0.2">
      <c r="A80" s="30" t="s">
        <v>439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/>
      <c r="H80" s="3"/>
      <c r="I80" s="3"/>
      <c r="J80" s="3"/>
      <c r="K80" s="3"/>
      <c r="L80" s="3"/>
      <c r="M80" s="3"/>
    </row>
    <row r="81" spans="1:13" ht="12.75" hidden="1" x14ac:dyDescent="0.2">
      <c r="A81" s="30" t="s">
        <v>440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/>
      <c r="H81" s="3"/>
      <c r="I81" s="3"/>
      <c r="J81" s="3"/>
      <c r="K81" s="3"/>
      <c r="L81" s="3"/>
      <c r="M81" s="3"/>
    </row>
    <row r="82" spans="1:13" ht="12.75" hidden="1" x14ac:dyDescent="0.2">
      <c r="A82" s="30" t="s">
        <v>440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/>
      <c r="H82" s="3"/>
      <c r="I82" s="3"/>
      <c r="J82" s="3"/>
      <c r="K82" s="3"/>
      <c r="L82" s="3"/>
      <c r="M82" s="3"/>
    </row>
    <row r="83" spans="1:13" ht="12.75" hidden="1" x14ac:dyDescent="0.2">
      <c r="A83" s="30" t="s">
        <v>440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/>
      <c r="H83" s="3"/>
      <c r="I83" s="3"/>
      <c r="J83" s="3"/>
      <c r="K83" s="3"/>
      <c r="L83" s="3"/>
      <c r="M83" s="3"/>
    </row>
    <row r="84" spans="1:13" ht="12.75" hidden="1" x14ac:dyDescent="0.2">
      <c r="A84" s="30" t="s">
        <v>441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/>
      <c r="H84" s="3"/>
      <c r="I84" s="3"/>
      <c r="J84" s="3"/>
      <c r="K84" s="3"/>
      <c r="L84" s="3"/>
      <c r="M84" s="3"/>
    </row>
    <row r="85" spans="1:13" ht="12.75" hidden="1" x14ac:dyDescent="0.2">
      <c r="A85" s="30" t="s">
        <v>104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/>
      <c r="H85" s="3"/>
      <c r="I85" s="3"/>
      <c r="J85" s="3"/>
      <c r="K85" s="3"/>
      <c r="L85" s="3"/>
      <c r="M85" s="3"/>
    </row>
    <row r="86" spans="1:13" ht="12.75" hidden="1" x14ac:dyDescent="0.2">
      <c r="A86" s="30" t="s">
        <v>442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/>
      <c r="H86" s="3"/>
      <c r="I86" s="3"/>
      <c r="J86" s="3"/>
      <c r="K86" s="3"/>
      <c r="L86" s="3"/>
      <c r="M86" s="3"/>
    </row>
    <row r="87" spans="1:13" ht="12.75" hidden="1" x14ac:dyDescent="0.2">
      <c r="A87" s="30" t="s">
        <v>443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/>
      <c r="H87" s="3"/>
      <c r="I87" s="3"/>
      <c r="J87" s="3"/>
      <c r="K87" s="3"/>
      <c r="L87" s="3"/>
      <c r="M87" s="3"/>
    </row>
    <row r="88" spans="1:13" ht="12.75" hidden="1" x14ac:dyDescent="0.2">
      <c r="A88" s="30" t="s">
        <v>444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/>
      <c r="H88" s="3"/>
      <c r="I88" s="3"/>
      <c r="J88" s="3"/>
      <c r="K88" s="3"/>
      <c r="L88" s="3"/>
      <c r="M88" s="3"/>
    </row>
    <row r="89" spans="1:13" ht="12.75" hidden="1" x14ac:dyDescent="0.2">
      <c r="A89" s="30" t="s">
        <v>445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/>
      <c r="H89" s="3"/>
      <c r="I89" s="3"/>
      <c r="J89" s="3"/>
      <c r="K89" s="3"/>
      <c r="L89" s="3"/>
      <c r="M89" s="3"/>
    </row>
    <row r="90" spans="1:13" ht="12.75" hidden="1" x14ac:dyDescent="0.2">
      <c r="A90" s="30" t="s">
        <v>446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/>
      <c r="H90" s="3"/>
      <c r="I90" s="3"/>
      <c r="J90" s="3"/>
      <c r="K90" s="3"/>
      <c r="L90" s="3"/>
      <c r="M90" s="3"/>
    </row>
    <row r="91" spans="1:13" ht="12.75" hidden="1" x14ac:dyDescent="0.2">
      <c r="A91" s="30" t="s">
        <v>447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/>
      <c r="H91" s="3"/>
      <c r="I91" s="3"/>
      <c r="J91" s="3"/>
      <c r="K91" s="3"/>
      <c r="L91" s="3"/>
      <c r="M91" s="3"/>
    </row>
    <row r="92" spans="1:13" ht="12.75" hidden="1" x14ac:dyDescent="0.2">
      <c r="A92" s="30" t="s">
        <v>448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/>
      <c r="H92" s="3"/>
      <c r="I92" s="3"/>
      <c r="J92" s="3"/>
      <c r="K92" s="3"/>
      <c r="L92" s="3"/>
      <c r="M92" s="3"/>
    </row>
    <row r="93" spans="1:13" ht="12.75" hidden="1" x14ac:dyDescent="0.2">
      <c r="A93" s="30" t="s">
        <v>449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/>
      <c r="H93" s="3"/>
      <c r="I93" s="3"/>
      <c r="J93" s="3"/>
      <c r="K93" s="3"/>
      <c r="L93" s="3"/>
      <c r="M93" s="3"/>
    </row>
    <row r="94" spans="1:13" ht="12.75" x14ac:dyDescent="0.2">
      <c r="A94" s="30" t="s">
        <v>450</v>
      </c>
      <c r="B94" s="3">
        <v>-763527.9</v>
      </c>
      <c r="C94" s="3">
        <v>-751408.08</v>
      </c>
      <c r="D94" s="3">
        <v>-739288.26000000024</v>
      </c>
      <c r="E94" s="3">
        <v>-763527.89999999991</v>
      </c>
      <c r="F94" s="3">
        <v>-739288.25999999978</v>
      </c>
      <c r="G94" s="3"/>
      <c r="H94" s="3"/>
      <c r="I94" s="3"/>
      <c r="J94" s="3"/>
      <c r="K94" s="3"/>
      <c r="L94" s="3"/>
      <c r="M94" s="3"/>
    </row>
    <row r="95" spans="1:13" ht="12.75" hidden="1" x14ac:dyDescent="0.2">
      <c r="A95" s="30" t="s">
        <v>451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/>
      <c r="H95" s="3"/>
      <c r="I95" s="3"/>
      <c r="J95" s="3"/>
      <c r="K95" s="3"/>
      <c r="L95" s="3"/>
      <c r="M95" s="3"/>
    </row>
    <row r="96" spans="1:13" ht="12.75" hidden="1" x14ac:dyDescent="0.2">
      <c r="A96" s="30" t="s">
        <v>452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/>
      <c r="H96" s="3"/>
      <c r="I96" s="3"/>
      <c r="J96" s="3"/>
      <c r="K96" s="3"/>
      <c r="L96" s="3"/>
      <c r="M96" s="3"/>
    </row>
    <row r="97" spans="1:13" ht="12.75" hidden="1" x14ac:dyDescent="0.2">
      <c r="A97" s="30" t="s">
        <v>453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/>
      <c r="H97" s="3"/>
      <c r="I97" s="3"/>
      <c r="J97" s="3"/>
      <c r="K97" s="3"/>
      <c r="L97" s="3"/>
      <c r="M97" s="3"/>
    </row>
    <row r="98" spans="1:13" ht="12.75" hidden="1" x14ac:dyDescent="0.2">
      <c r="A98" s="30" t="s">
        <v>454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/>
      <c r="H98" s="3"/>
      <c r="I98" s="3"/>
      <c r="J98" s="3"/>
      <c r="K98" s="3"/>
      <c r="L98" s="3"/>
      <c r="M98" s="3"/>
    </row>
    <row r="99" spans="1:13" ht="12.75" hidden="1" x14ac:dyDescent="0.2">
      <c r="A99" s="30" t="s">
        <v>455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/>
      <c r="H99" s="3"/>
      <c r="I99" s="3"/>
      <c r="J99" s="3"/>
      <c r="K99" s="3"/>
      <c r="L99" s="3"/>
      <c r="M99" s="3"/>
    </row>
    <row r="100" spans="1:13" ht="12.75" hidden="1" x14ac:dyDescent="0.2">
      <c r="A100" s="30" t="s">
        <v>456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/>
      <c r="H100" s="3"/>
      <c r="I100" s="3"/>
      <c r="J100" s="3"/>
      <c r="K100" s="3"/>
      <c r="L100" s="3"/>
      <c r="M100" s="3"/>
    </row>
    <row r="101" spans="1:13" ht="12.75" hidden="1" x14ac:dyDescent="0.2">
      <c r="A101" s="30" t="s">
        <v>457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/>
      <c r="H101" s="3"/>
      <c r="I101" s="3"/>
      <c r="J101" s="3"/>
      <c r="K101" s="3"/>
      <c r="L101" s="3"/>
      <c r="M101" s="3"/>
    </row>
    <row r="102" spans="1:13" ht="12.75" hidden="1" x14ac:dyDescent="0.2">
      <c r="A102" s="30" t="s">
        <v>458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/>
      <c r="H102" s="3"/>
      <c r="I102" s="3"/>
      <c r="J102" s="3"/>
      <c r="K102" s="3"/>
      <c r="L102" s="3"/>
      <c r="M102" s="3"/>
    </row>
    <row r="103" spans="1:13" ht="12.75" hidden="1" x14ac:dyDescent="0.2">
      <c r="A103" s="30" t="s">
        <v>459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/>
      <c r="H103" s="3"/>
      <c r="I103" s="3"/>
      <c r="J103" s="3"/>
      <c r="K103" s="3"/>
      <c r="L103" s="3"/>
      <c r="M103" s="3"/>
    </row>
    <row r="104" spans="1:13" ht="12.75" hidden="1" x14ac:dyDescent="0.2">
      <c r="A104" s="30" t="s">
        <v>460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/>
      <c r="H104" s="3"/>
      <c r="I104" s="3"/>
      <c r="J104" s="3"/>
      <c r="K104" s="3"/>
      <c r="L104" s="3"/>
      <c r="M104" s="3"/>
    </row>
    <row r="105" spans="1:13" ht="12.75" hidden="1" x14ac:dyDescent="0.2">
      <c r="A105" s="30" t="s">
        <v>461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/>
      <c r="H105" s="2"/>
      <c r="I105" s="2"/>
      <c r="J105" s="2"/>
      <c r="K105" s="2"/>
      <c r="L105" s="2"/>
      <c r="M105" s="2"/>
    </row>
    <row r="106" spans="1:13" ht="12.75" hidden="1" x14ac:dyDescent="0.2">
      <c r="A106" s="30" t="s">
        <v>462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/>
      <c r="H106" s="2"/>
      <c r="I106" s="2"/>
      <c r="J106" s="2"/>
      <c r="K106" s="2"/>
      <c r="L106" s="2"/>
      <c r="M106" s="2"/>
    </row>
    <row r="107" spans="1:13" ht="12.75" hidden="1" x14ac:dyDescent="0.2">
      <c r="A107" s="30" t="s">
        <v>463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/>
      <c r="H107" s="2"/>
      <c r="I107" s="2"/>
      <c r="J107" s="2"/>
      <c r="K107" s="2"/>
      <c r="L107" s="2"/>
      <c r="M107" s="2"/>
    </row>
    <row r="108" spans="1:13" ht="12.75" hidden="1" x14ac:dyDescent="0.2">
      <c r="A108" s="30" t="s">
        <v>464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/>
      <c r="H108" s="2"/>
      <c r="I108" s="2"/>
      <c r="J108" s="2"/>
      <c r="K108" s="2"/>
      <c r="L108" s="2"/>
      <c r="M108" s="2"/>
    </row>
    <row r="109" spans="1:13" ht="12.75" hidden="1" x14ac:dyDescent="0.2">
      <c r="A109" s="30" t="s">
        <v>465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/>
      <c r="H109" s="2"/>
      <c r="I109" s="2"/>
      <c r="J109" s="2"/>
      <c r="K109" s="2"/>
      <c r="L109" s="2"/>
      <c r="M109" s="2"/>
    </row>
    <row r="110" spans="1:13" ht="12.75" hidden="1" x14ac:dyDescent="0.2">
      <c r="A110" s="30" t="s">
        <v>466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/>
      <c r="H110" s="2"/>
      <c r="I110" s="2"/>
      <c r="J110" s="2"/>
      <c r="K110" s="2"/>
      <c r="L110" s="2"/>
      <c r="M110" s="2"/>
    </row>
    <row r="111" spans="1:13" ht="12.75" hidden="1" x14ac:dyDescent="0.2">
      <c r="A111" s="30" t="s">
        <v>154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/>
      <c r="H111" s="2"/>
      <c r="I111" s="2"/>
      <c r="J111" s="2"/>
      <c r="K111" s="2"/>
      <c r="L111" s="2"/>
      <c r="M111" s="2"/>
    </row>
    <row r="112" spans="1:13" ht="12.75" hidden="1" x14ac:dyDescent="0.2">
      <c r="A112" s="30" t="s">
        <v>467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/>
      <c r="H112" s="2"/>
      <c r="I112" s="2"/>
      <c r="J112" s="2"/>
      <c r="K112" s="2"/>
      <c r="L112" s="2"/>
      <c r="M112" s="2"/>
    </row>
    <row r="113" spans="1:13" ht="12.75" hidden="1" x14ac:dyDescent="0.2">
      <c r="A113" s="30" t="s">
        <v>153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/>
      <c r="H113" s="2"/>
      <c r="I113" s="2"/>
      <c r="J113" s="2"/>
      <c r="K113" s="2"/>
      <c r="L113" s="2"/>
      <c r="M113" s="2"/>
    </row>
    <row r="114" spans="1:13" ht="12.75" x14ac:dyDescent="0.2">
      <c r="A114" s="30"/>
      <c r="B114" s="45">
        <f>SUM(B11:B113)</f>
        <v>3702721.0900000003</v>
      </c>
      <c r="C114" s="45">
        <f>SUM(C11:C113)</f>
        <v>3665916.7999999989</v>
      </c>
      <c r="D114" s="45">
        <f>SUM(D11:D113)</f>
        <v>3678036.6200000006</v>
      </c>
      <c r="E114" s="45">
        <f>SUM(E11:E113)</f>
        <v>3668392.6700000004</v>
      </c>
      <c r="F114" s="45">
        <f>SUM(F11:F113)</f>
        <v>3695150.8899999987</v>
      </c>
      <c r="G114" s="45"/>
      <c r="H114" s="45"/>
      <c r="I114" s="45"/>
      <c r="J114" s="45"/>
      <c r="K114" s="45"/>
      <c r="L114" s="45"/>
      <c r="M114" s="45"/>
    </row>
    <row r="115" spans="1:13" ht="12.75" hidden="1" x14ac:dyDescent="0.2">
      <c r="A115" s="30" t="s">
        <v>153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/>
      <c r="H115" s="2"/>
      <c r="I115" s="2"/>
      <c r="J115" s="2"/>
      <c r="K115" s="2"/>
      <c r="L115" s="2"/>
      <c r="M115" s="2"/>
    </row>
    <row r="116" spans="1:13" ht="12.75" hidden="1" x14ac:dyDescent="0.2">
      <c r="A116" s="30" t="s">
        <v>153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/>
      <c r="H116" s="2"/>
      <c r="I116" s="2"/>
      <c r="J116" s="2"/>
      <c r="K116" s="2"/>
      <c r="L116" s="2"/>
      <c r="M116" s="2"/>
    </row>
    <row r="117" spans="1:13" ht="12.75" hidden="1" x14ac:dyDescent="0.2">
      <c r="A117" s="30" t="s">
        <v>153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/>
      <c r="H117" s="40"/>
      <c r="I117" s="40"/>
      <c r="J117" s="40"/>
      <c r="K117" s="40"/>
      <c r="L117" s="40"/>
      <c r="M117" s="40"/>
    </row>
    <row r="118" spans="1:13" ht="12.75" x14ac:dyDescent="0.2">
      <c r="A118" s="3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1:13" ht="12.75" x14ac:dyDescent="0.2">
      <c r="A119" s="66" t="s">
        <v>468</v>
      </c>
      <c r="B119" s="69">
        <f>SUM(B114:B117)</f>
        <v>3702721.0900000003</v>
      </c>
      <c r="C119" s="69">
        <f>SUM(C114:C117)</f>
        <v>3665916.7999999989</v>
      </c>
      <c r="D119" s="69">
        <f>SUM(D114:D117)</f>
        <v>3678036.6200000006</v>
      </c>
      <c r="E119" s="69">
        <f>SUM(E114:E117)</f>
        <v>3668392.6700000004</v>
      </c>
      <c r="F119" s="69">
        <f>SUM(F114:F117)</f>
        <v>3695150.8899999987</v>
      </c>
      <c r="G119" s="69"/>
      <c r="H119" s="69"/>
      <c r="I119" s="69"/>
      <c r="J119" s="69"/>
      <c r="K119" s="69"/>
      <c r="L119" s="69"/>
      <c r="M119" s="69"/>
    </row>
    <row r="120" spans="1:13" ht="14.25" x14ac:dyDescent="0.2">
      <c r="A120" s="5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x14ac:dyDescent="0.2">
      <c r="A121" s="71" t="s">
        <v>469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hidden="1" x14ac:dyDescent="0.2">
      <c r="A122" s="30" t="s">
        <v>470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/>
      <c r="H122" s="3"/>
      <c r="I122" s="3"/>
      <c r="J122" s="3"/>
      <c r="K122" s="3"/>
      <c r="L122" s="3"/>
      <c r="M122" s="3"/>
    </row>
    <row r="123" spans="1:13" ht="12.75" hidden="1" x14ac:dyDescent="0.2">
      <c r="A123" s="30" t="s">
        <v>471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/>
      <c r="H123" s="3"/>
      <c r="I123" s="3"/>
      <c r="J123" s="3"/>
      <c r="K123" s="3"/>
      <c r="L123" s="3"/>
      <c r="M123" s="3"/>
    </row>
    <row r="124" spans="1:13" ht="12.75" hidden="1" x14ac:dyDescent="0.2">
      <c r="A124" s="30" t="s">
        <v>472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/>
      <c r="H124" s="3"/>
      <c r="I124" s="3"/>
      <c r="J124" s="3"/>
      <c r="K124" s="3"/>
      <c r="L124" s="3"/>
      <c r="M124" s="3"/>
    </row>
    <row r="125" spans="1:13" ht="12.75" hidden="1" x14ac:dyDescent="0.2">
      <c r="A125" s="30" t="s">
        <v>473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/>
      <c r="H125" s="3"/>
      <c r="I125" s="3"/>
      <c r="J125" s="3"/>
      <c r="K125" s="3"/>
      <c r="L125" s="3"/>
      <c r="M125" s="3"/>
    </row>
    <row r="126" spans="1:13" ht="12.75" hidden="1" x14ac:dyDescent="0.2">
      <c r="A126" s="30" t="s">
        <v>474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/>
      <c r="H126" s="3"/>
      <c r="I126" s="3"/>
      <c r="J126" s="3"/>
      <c r="K126" s="3"/>
      <c r="L126" s="3"/>
      <c r="M126" s="3"/>
    </row>
    <row r="127" spans="1:13" ht="12.75" hidden="1" x14ac:dyDescent="0.2">
      <c r="A127" s="30" t="s">
        <v>475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/>
      <c r="H127" s="3"/>
      <c r="I127" s="3"/>
      <c r="J127" s="3"/>
      <c r="K127" s="3"/>
      <c r="L127" s="3"/>
      <c r="M127" s="3"/>
    </row>
    <row r="128" spans="1:13" ht="12.75" hidden="1" x14ac:dyDescent="0.2">
      <c r="A128" s="30" t="s">
        <v>476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/>
      <c r="H128" s="3"/>
      <c r="I128" s="3"/>
      <c r="J128" s="3"/>
      <c r="K128" s="3"/>
      <c r="L128" s="3"/>
      <c r="M128" s="3"/>
    </row>
    <row r="129" spans="1:13" ht="12.75" hidden="1" x14ac:dyDescent="0.2">
      <c r="A129" s="30" t="s">
        <v>477</v>
      </c>
      <c r="B129" s="62">
        <v>0</v>
      </c>
      <c r="C129" s="62">
        <v>0</v>
      </c>
      <c r="D129" s="62">
        <v>0</v>
      </c>
      <c r="E129" s="62">
        <v>0</v>
      </c>
      <c r="F129" s="62">
        <v>0</v>
      </c>
      <c r="G129" s="62"/>
      <c r="H129" s="62"/>
      <c r="I129" s="62"/>
      <c r="J129" s="62"/>
      <c r="K129" s="62"/>
      <c r="L129" s="62"/>
      <c r="M129" s="62"/>
    </row>
    <row r="130" spans="1:13" ht="12.75" x14ac:dyDescent="0.2">
      <c r="A130" s="30" t="s">
        <v>478</v>
      </c>
      <c r="B130" s="62">
        <v>286459.58</v>
      </c>
      <c r="C130" s="62">
        <v>286760.3</v>
      </c>
      <c r="D130" s="62">
        <v>286948.93000000005</v>
      </c>
      <c r="E130" s="62">
        <v>272978.27</v>
      </c>
      <c r="F130" s="62">
        <v>274620.04999999981</v>
      </c>
      <c r="G130" s="62"/>
      <c r="H130" s="62"/>
      <c r="I130" s="62"/>
      <c r="J130" s="62"/>
      <c r="K130" s="62"/>
      <c r="L130" s="62"/>
      <c r="M130" s="62"/>
    </row>
    <row r="131" spans="1:13" ht="12.75" hidden="1" x14ac:dyDescent="0.2">
      <c r="A131" s="30" t="s">
        <v>479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/>
      <c r="H131" s="3"/>
      <c r="I131" s="3"/>
      <c r="J131" s="3"/>
      <c r="K131" s="3"/>
      <c r="L131" s="3"/>
      <c r="M131" s="3"/>
    </row>
    <row r="132" spans="1:13" ht="12.75" hidden="1" x14ac:dyDescent="0.2">
      <c r="A132" s="30" t="s">
        <v>480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/>
      <c r="H132" s="3"/>
      <c r="I132" s="3"/>
      <c r="J132" s="3"/>
      <c r="K132" s="3"/>
      <c r="L132" s="3"/>
      <c r="M132" s="3"/>
    </row>
    <row r="133" spans="1:13" ht="12.75" hidden="1" x14ac:dyDescent="0.2">
      <c r="A133" s="30" t="s">
        <v>481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/>
      <c r="H133" s="3"/>
      <c r="I133" s="3"/>
      <c r="J133" s="3"/>
      <c r="K133" s="3"/>
      <c r="L133" s="3"/>
      <c r="M133" s="3"/>
    </row>
    <row r="134" spans="1:13" ht="12.75" hidden="1" x14ac:dyDescent="0.2">
      <c r="A134" s="30" t="s">
        <v>482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/>
      <c r="H134" s="3"/>
      <c r="I134" s="3"/>
      <c r="J134" s="3"/>
      <c r="K134" s="3"/>
      <c r="L134" s="3"/>
      <c r="M134" s="3"/>
    </row>
    <row r="135" spans="1:13" ht="12.75" hidden="1" x14ac:dyDescent="0.2">
      <c r="A135" s="30" t="s">
        <v>483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/>
      <c r="H135" s="3"/>
      <c r="I135" s="3"/>
      <c r="J135" s="3"/>
      <c r="K135" s="3"/>
      <c r="L135" s="3"/>
      <c r="M135" s="3"/>
    </row>
    <row r="136" spans="1:13" ht="12.75" hidden="1" x14ac:dyDescent="0.2">
      <c r="A136" s="30" t="s">
        <v>484</v>
      </c>
      <c r="B136" s="62">
        <v>0</v>
      </c>
      <c r="C136" s="62">
        <v>0</v>
      </c>
      <c r="D136" s="62">
        <v>0</v>
      </c>
      <c r="E136" s="62">
        <v>0</v>
      </c>
      <c r="F136" s="62">
        <v>0</v>
      </c>
      <c r="G136" s="62"/>
      <c r="H136" s="62"/>
      <c r="I136" s="62"/>
      <c r="J136" s="62"/>
      <c r="K136" s="62"/>
      <c r="L136" s="62"/>
      <c r="M136" s="62"/>
    </row>
    <row r="137" spans="1:13" ht="12.75" hidden="1" x14ac:dyDescent="0.2">
      <c r="A137" s="30" t="s">
        <v>485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/>
      <c r="H137" s="3"/>
      <c r="I137" s="3"/>
      <c r="J137" s="3"/>
      <c r="K137" s="3"/>
      <c r="L137" s="3"/>
      <c r="M137" s="3"/>
    </row>
    <row r="138" spans="1:13" ht="12.75" hidden="1" x14ac:dyDescent="0.2">
      <c r="A138" s="30" t="s">
        <v>486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/>
      <c r="H138" s="3"/>
      <c r="I138" s="3"/>
      <c r="J138" s="3"/>
      <c r="K138" s="3"/>
      <c r="L138" s="3"/>
      <c r="M138" s="3"/>
    </row>
    <row r="139" spans="1:13" ht="12.75" hidden="1" x14ac:dyDescent="0.2">
      <c r="A139" s="30" t="s">
        <v>487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/>
      <c r="H139" s="3"/>
      <c r="I139" s="3"/>
      <c r="J139" s="3"/>
      <c r="K139" s="3"/>
      <c r="L139" s="3"/>
      <c r="M139" s="3"/>
    </row>
    <row r="140" spans="1:13" ht="12.75" hidden="1" x14ac:dyDescent="0.2">
      <c r="A140" s="30" t="s">
        <v>488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/>
      <c r="H140" s="3"/>
      <c r="I140" s="3"/>
      <c r="J140" s="3"/>
      <c r="K140" s="3"/>
      <c r="L140" s="3"/>
      <c r="M140" s="3"/>
    </row>
    <row r="141" spans="1:13" ht="12.75" hidden="1" x14ac:dyDescent="0.2">
      <c r="A141" s="30" t="s">
        <v>489</v>
      </c>
      <c r="B141" s="62">
        <v>0</v>
      </c>
      <c r="C141" s="62">
        <v>0</v>
      </c>
      <c r="D141" s="62">
        <v>0</v>
      </c>
      <c r="E141" s="62">
        <v>0</v>
      </c>
      <c r="F141" s="62">
        <v>0</v>
      </c>
      <c r="G141" s="62"/>
      <c r="H141" s="62"/>
      <c r="I141" s="62"/>
      <c r="J141" s="62"/>
      <c r="K141" s="62"/>
      <c r="L141" s="62"/>
      <c r="M141" s="62"/>
    </row>
    <row r="142" spans="1:13" ht="12.75" hidden="1" x14ac:dyDescent="0.2">
      <c r="A142" s="30" t="s">
        <v>490</v>
      </c>
      <c r="B142" s="62">
        <v>0</v>
      </c>
      <c r="C142" s="62">
        <v>0</v>
      </c>
      <c r="D142" s="62">
        <v>0</v>
      </c>
      <c r="E142" s="62">
        <v>0</v>
      </c>
      <c r="F142" s="62">
        <v>0</v>
      </c>
      <c r="G142" s="62"/>
      <c r="H142" s="62"/>
      <c r="I142" s="62"/>
      <c r="J142" s="62"/>
      <c r="K142" s="62"/>
      <c r="L142" s="62"/>
      <c r="M142" s="62"/>
    </row>
    <row r="143" spans="1:13" ht="12.75" hidden="1" x14ac:dyDescent="0.2">
      <c r="A143" s="30" t="s">
        <v>491</v>
      </c>
      <c r="B143" s="62">
        <v>0</v>
      </c>
      <c r="C143" s="62">
        <v>0</v>
      </c>
      <c r="D143" s="62">
        <v>0</v>
      </c>
      <c r="E143" s="62">
        <v>0</v>
      </c>
      <c r="F143" s="62">
        <v>0</v>
      </c>
      <c r="G143" s="62"/>
      <c r="H143" s="62"/>
      <c r="I143" s="62"/>
      <c r="J143" s="62"/>
      <c r="K143" s="62"/>
      <c r="L143" s="62"/>
      <c r="M143" s="62"/>
    </row>
    <row r="144" spans="1:13" ht="12.75" hidden="1" x14ac:dyDescent="0.2">
      <c r="A144" s="30" t="s">
        <v>492</v>
      </c>
      <c r="B144" s="62">
        <v>0</v>
      </c>
      <c r="C144" s="62">
        <v>0</v>
      </c>
      <c r="D144" s="62">
        <v>0</v>
      </c>
      <c r="E144" s="62">
        <v>0</v>
      </c>
      <c r="F144" s="62">
        <v>0</v>
      </c>
      <c r="G144" s="62"/>
      <c r="H144" s="62"/>
      <c r="I144" s="62"/>
      <c r="J144" s="62"/>
      <c r="K144" s="62"/>
      <c r="L144" s="62"/>
      <c r="M144" s="62"/>
    </row>
    <row r="145" spans="1:13" ht="12.75" hidden="1" x14ac:dyDescent="0.2">
      <c r="A145" s="30" t="s">
        <v>493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/>
      <c r="H145" s="3"/>
      <c r="I145" s="3"/>
      <c r="J145" s="3"/>
      <c r="K145" s="3"/>
      <c r="L145" s="3"/>
      <c r="M145" s="3"/>
    </row>
    <row r="146" spans="1:13" ht="12.75" x14ac:dyDescent="0.2">
      <c r="A146" s="30"/>
      <c r="B146" s="72">
        <f>SUM(B122:B145)</f>
        <v>286459.58</v>
      </c>
      <c r="C146" s="72">
        <f>SUM(C122:C145)</f>
        <v>286760.3</v>
      </c>
      <c r="D146" s="72">
        <f>SUM(D122:D145)</f>
        <v>286948.93000000005</v>
      </c>
      <c r="E146" s="72">
        <f>SUM(E122:E145)</f>
        <v>272978.27</v>
      </c>
      <c r="F146" s="72">
        <f>SUM(F122:F145)</f>
        <v>274620.04999999981</v>
      </c>
      <c r="G146" s="72"/>
      <c r="H146" s="72"/>
      <c r="I146" s="72"/>
      <c r="J146" s="72"/>
      <c r="K146" s="72"/>
      <c r="L146" s="72"/>
      <c r="M146" s="72"/>
    </row>
    <row r="147" spans="1:13" ht="12.75" x14ac:dyDescent="0.2">
      <c r="A147" s="30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</row>
    <row r="148" spans="1:13" ht="12.75" hidden="1" x14ac:dyDescent="0.2">
      <c r="A148" s="30" t="s">
        <v>494</v>
      </c>
      <c r="B148" s="62">
        <v>0</v>
      </c>
      <c r="C148" s="62">
        <v>0</v>
      </c>
      <c r="D148" s="62">
        <v>0</v>
      </c>
      <c r="E148" s="62">
        <v>0</v>
      </c>
      <c r="F148" s="62">
        <v>0</v>
      </c>
      <c r="G148" s="62"/>
      <c r="H148" s="62"/>
      <c r="I148" s="62"/>
      <c r="J148" s="62"/>
      <c r="K148" s="62"/>
      <c r="L148" s="62"/>
      <c r="M148" s="62"/>
    </row>
    <row r="149" spans="1:13" ht="12.75" hidden="1" x14ac:dyDescent="0.2">
      <c r="A149" s="30" t="s">
        <v>53</v>
      </c>
      <c r="B149" s="62">
        <v>0</v>
      </c>
      <c r="C149" s="62">
        <v>0</v>
      </c>
      <c r="D149" s="62">
        <v>0</v>
      </c>
      <c r="E149" s="62">
        <v>0</v>
      </c>
      <c r="F149" s="62">
        <v>0</v>
      </c>
      <c r="G149" s="62"/>
      <c r="H149" s="62"/>
      <c r="I149" s="62"/>
      <c r="J149" s="62"/>
      <c r="K149" s="62"/>
      <c r="L149" s="62"/>
      <c r="M149" s="62"/>
    </row>
    <row r="150" spans="1:13" ht="12.75" x14ac:dyDescent="0.2">
      <c r="A150" s="30" t="s">
        <v>495</v>
      </c>
      <c r="B150" s="62">
        <v>0</v>
      </c>
      <c r="C150" s="62">
        <v>0</v>
      </c>
      <c r="D150" s="62">
        <v>0</v>
      </c>
      <c r="E150" s="62">
        <v>0</v>
      </c>
      <c r="F150" s="62">
        <v>41339.199999999997</v>
      </c>
      <c r="G150" s="62"/>
      <c r="H150" s="62"/>
      <c r="I150" s="62"/>
      <c r="J150" s="62"/>
      <c r="K150" s="62"/>
      <c r="L150" s="62"/>
      <c r="M150" s="62"/>
    </row>
    <row r="151" spans="1:13" ht="12.75" x14ac:dyDescent="0.2">
      <c r="A151" s="30" t="s">
        <v>496</v>
      </c>
      <c r="B151" s="62">
        <v>0</v>
      </c>
      <c r="C151" s="62">
        <v>0</v>
      </c>
      <c r="D151" s="62">
        <v>0</v>
      </c>
      <c r="E151" s="62">
        <v>9416.67</v>
      </c>
      <c r="F151" s="62">
        <v>9416.67</v>
      </c>
      <c r="G151" s="62"/>
      <c r="H151" s="62"/>
      <c r="I151" s="62"/>
      <c r="J151" s="62"/>
      <c r="K151" s="62"/>
      <c r="L151" s="62"/>
      <c r="M151" s="62"/>
    </row>
    <row r="152" spans="1:13" ht="12.75" hidden="1" x14ac:dyDescent="0.2">
      <c r="A152" s="30" t="s">
        <v>497</v>
      </c>
      <c r="B152" s="62">
        <v>0</v>
      </c>
      <c r="C152" s="62">
        <v>0</v>
      </c>
      <c r="D152" s="62">
        <v>0</v>
      </c>
      <c r="E152" s="62">
        <v>0</v>
      </c>
      <c r="F152" s="62">
        <v>0</v>
      </c>
      <c r="G152" s="62"/>
      <c r="H152" s="62"/>
      <c r="I152" s="62"/>
      <c r="J152" s="62"/>
      <c r="K152" s="62"/>
      <c r="L152" s="62"/>
      <c r="M152" s="62"/>
    </row>
    <row r="153" spans="1:13" ht="12.75" hidden="1" x14ac:dyDescent="0.2">
      <c r="A153" s="30" t="s">
        <v>498</v>
      </c>
      <c r="B153" s="62">
        <v>0</v>
      </c>
      <c r="C153" s="62">
        <v>0</v>
      </c>
      <c r="D153" s="62">
        <v>0</v>
      </c>
      <c r="E153" s="62">
        <v>0</v>
      </c>
      <c r="F153" s="62">
        <v>0</v>
      </c>
      <c r="G153" s="62"/>
      <c r="H153" s="62"/>
      <c r="I153" s="62"/>
      <c r="J153" s="62"/>
      <c r="K153" s="62"/>
      <c r="L153" s="62"/>
      <c r="M153" s="62"/>
    </row>
    <row r="154" spans="1:13" ht="12.75" hidden="1" x14ac:dyDescent="0.2">
      <c r="A154" s="30" t="s">
        <v>499</v>
      </c>
      <c r="B154" s="62">
        <v>0</v>
      </c>
      <c r="C154" s="62">
        <v>0</v>
      </c>
      <c r="D154" s="62">
        <v>0</v>
      </c>
      <c r="E154" s="62">
        <v>0</v>
      </c>
      <c r="F154" s="62">
        <v>0</v>
      </c>
      <c r="G154" s="62"/>
      <c r="H154" s="62"/>
      <c r="I154" s="62"/>
      <c r="J154" s="62"/>
      <c r="K154" s="62"/>
      <c r="L154" s="62"/>
      <c r="M154" s="62"/>
    </row>
    <row r="155" spans="1:13" ht="12.75" hidden="1" x14ac:dyDescent="0.2">
      <c r="A155" s="30" t="s">
        <v>500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/>
      <c r="H155" s="3"/>
      <c r="I155" s="3"/>
      <c r="J155" s="3"/>
      <c r="K155" s="3"/>
      <c r="L155" s="3"/>
      <c r="M155" s="3"/>
    </row>
    <row r="156" spans="1:13" ht="12.75" hidden="1" x14ac:dyDescent="0.2">
      <c r="A156" s="30" t="s">
        <v>501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/>
      <c r="H156" s="3"/>
      <c r="I156" s="3"/>
      <c r="J156" s="3"/>
      <c r="K156" s="3"/>
      <c r="L156" s="3"/>
      <c r="M156" s="3"/>
    </row>
    <row r="157" spans="1:13" ht="12.75" hidden="1" x14ac:dyDescent="0.2">
      <c r="A157" s="30" t="s">
        <v>502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/>
      <c r="H157" s="3"/>
      <c r="I157" s="3"/>
      <c r="J157" s="3"/>
      <c r="K157" s="3"/>
      <c r="L157" s="3"/>
      <c r="M157" s="3"/>
    </row>
    <row r="158" spans="1:13" ht="12.75" hidden="1" x14ac:dyDescent="0.2">
      <c r="A158" s="30" t="s">
        <v>503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/>
      <c r="H158" s="3"/>
      <c r="I158" s="3"/>
      <c r="J158" s="3"/>
      <c r="K158" s="3"/>
      <c r="L158" s="3"/>
      <c r="M158" s="3"/>
    </row>
    <row r="159" spans="1:13" ht="12.75" hidden="1" x14ac:dyDescent="0.2">
      <c r="A159" s="30" t="s">
        <v>504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/>
      <c r="H159" s="3"/>
      <c r="I159" s="3"/>
      <c r="J159" s="3"/>
      <c r="K159" s="3"/>
      <c r="L159" s="3"/>
      <c r="M159" s="3"/>
    </row>
    <row r="160" spans="1:13" ht="12.75" x14ac:dyDescent="0.2">
      <c r="A160" s="30" t="s">
        <v>505</v>
      </c>
      <c r="B160" s="3">
        <v>0</v>
      </c>
      <c r="C160" s="3">
        <v>0</v>
      </c>
      <c r="D160" s="3">
        <v>0</v>
      </c>
      <c r="E160" s="3">
        <v>0</v>
      </c>
      <c r="F160" s="3">
        <v>-4593.88</v>
      </c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30" t="s">
        <v>506</v>
      </c>
      <c r="B161" s="3">
        <v>-3916.66</v>
      </c>
      <c r="C161" s="3">
        <v>-3916.66</v>
      </c>
      <c r="D161" s="3">
        <v>-28916.660000000003</v>
      </c>
      <c r="E161" s="3">
        <v>0</v>
      </c>
      <c r="F161" s="3">
        <v>0</v>
      </c>
      <c r="G161" s="3"/>
      <c r="H161" s="3"/>
      <c r="I161" s="3"/>
      <c r="J161" s="3"/>
      <c r="K161" s="3"/>
      <c r="L161" s="3"/>
      <c r="M161" s="3"/>
    </row>
    <row r="162" spans="1:13" ht="12.75" hidden="1" x14ac:dyDescent="0.2">
      <c r="A162" s="30" t="s">
        <v>507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/>
      <c r="H162" s="3"/>
      <c r="I162" s="3"/>
      <c r="J162" s="3"/>
      <c r="K162" s="3"/>
      <c r="L162" s="3"/>
      <c r="M162" s="3"/>
    </row>
    <row r="163" spans="1:13" ht="12.75" hidden="1" x14ac:dyDescent="0.2">
      <c r="A163" s="30" t="s">
        <v>508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/>
      <c r="H163" s="3"/>
      <c r="I163" s="3"/>
      <c r="J163" s="3"/>
      <c r="K163" s="3"/>
      <c r="L163" s="3"/>
      <c r="M163" s="3"/>
    </row>
    <row r="164" spans="1:13" ht="12.75" hidden="1" x14ac:dyDescent="0.2">
      <c r="A164" s="30" t="s">
        <v>509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/>
      <c r="H164" s="3"/>
      <c r="I164" s="3"/>
      <c r="J164" s="3"/>
      <c r="K164" s="3"/>
      <c r="L164" s="3"/>
      <c r="M164" s="3"/>
    </row>
    <row r="165" spans="1:13" ht="12.75" hidden="1" x14ac:dyDescent="0.2">
      <c r="A165" s="30" t="s">
        <v>509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/>
      <c r="H165" s="2"/>
      <c r="I165" s="2"/>
      <c r="J165" s="2"/>
      <c r="K165" s="2"/>
      <c r="L165" s="2"/>
      <c r="M165" s="2"/>
    </row>
    <row r="166" spans="1:13" ht="12.75" x14ac:dyDescent="0.2">
      <c r="A166" s="30"/>
      <c r="B166" s="72">
        <f>SUM(B148:B165)</f>
        <v>-3916.66</v>
      </c>
      <c r="C166" s="72">
        <f>SUM(C148:C165)</f>
        <v>-3916.66</v>
      </c>
      <c r="D166" s="72">
        <f>SUM(D148:D165)</f>
        <v>-28916.660000000003</v>
      </c>
      <c r="E166" s="72">
        <f>SUM(E148:E165)</f>
        <v>9416.67</v>
      </c>
      <c r="F166" s="72">
        <f>SUM(F148:F165)</f>
        <v>46161.99</v>
      </c>
      <c r="G166" s="72"/>
      <c r="H166" s="72"/>
      <c r="I166" s="72"/>
      <c r="J166" s="72"/>
      <c r="K166" s="72"/>
      <c r="L166" s="72"/>
      <c r="M166" s="72"/>
    </row>
    <row r="167" spans="1:13" ht="12.75" x14ac:dyDescent="0.2">
      <c r="A167" s="3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 x14ac:dyDescent="0.2">
      <c r="A168" s="66" t="s">
        <v>510</v>
      </c>
      <c r="B168" s="73">
        <f>B146+B166</f>
        <v>282542.92000000004</v>
      </c>
      <c r="C168" s="73">
        <f>C146+C166</f>
        <v>282843.64</v>
      </c>
      <c r="D168" s="73">
        <f>D146+D166</f>
        <v>258032.27000000005</v>
      </c>
      <c r="E168" s="73">
        <f>E146+E166</f>
        <v>282394.94</v>
      </c>
      <c r="F168" s="73">
        <f>F146+F166</f>
        <v>320782.0399999998</v>
      </c>
      <c r="G168" s="73"/>
      <c r="H168" s="73"/>
      <c r="I168" s="73"/>
      <c r="J168" s="73"/>
      <c r="K168" s="73"/>
      <c r="L168" s="73"/>
      <c r="M168" s="73"/>
    </row>
    <row r="169" spans="1:13" ht="14.25" x14ac:dyDescent="0.2">
      <c r="A169" s="5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hidden="1" x14ac:dyDescent="0.2">
      <c r="A170" s="71" t="s">
        <v>511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hidden="1" x14ac:dyDescent="0.2">
      <c r="A171" s="30" t="s">
        <v>512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30" t="s">
        <v>513</v>
      </c>
      <c r="B172" s="3">
        <v>49192.43</v>
      </c>
      <c r="C172" s="3">
        <v>323782.06</v>
      </c>
      <c r="D172" s="3">
        <v>418338.93000000005</v>
      </c>
      <c r="E172" s="3">
        <v>455807.69000000006</v>
      </c>
      <c r="F172" s="3">
        <v>824584.96</v>
      </c>
      <c r="G172" s="3"/>
      <c r="H172" s="3"/>
      <c r="I172" s="3"/>
      <c r="J172" s="3"/>
      <c r="K172" s="3"/>
      <c r="L172" s="3"/>
      <c r="M172" s="3"/>
    </row>
    <row r="173" spans="1:13" ht="12.75" hidden="1" x14ac:dyDescent="0.2">
      <c r="A173" s="30" t="s">
        <v>514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/>
      <c r="H173" s="3"/>
      <c r="I173" s="3"/>
      <c r="J173" s="3"/>
      <c r="K173" s="3"/>
      <c r="L173" s="3"/>
      <c r="M173" s="3"/>
    </row>
    <row r="174" spans="1:13" ht="12.75" hidden="1" x14ac:dyDescent="0.2">
      <c r="A174" s="30" t="s">
        <v>515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/>
      <c r="H174" s="3"/>
      <c r="I174" s="3"/>
      <c r="J174" s="3"/>
      <c r="K174" s="3"/>
      <c r="L174" s="3"/>
      <c r="M174" s="3"/>
    </row>
    <row r="175" spans="1:13" ht="12.75" hidden="1" x14ac:dyDescent="0.2">
      <c r="A175" s="30" t="s">
        <v>516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/>
      <c r="H175" s="3"/>
      <c r="I175" s="3"/>
      <c r="J175" s="3"/>
      <c r="K175" s="3"/>
      <c r="L175" s="3"/>
      <c r="M175" s="3"/>
    </row>
    <row r="176" spans="1:13" ht="12.75" hidden="1" x14ac:dyDescent="0.2">
      <c r="A176" s="30" t="s">
        <v>517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/>
      <c r="H176" s="3"/>
      <c r="I176" s="3"/>
      <c r="J176" s="3"/>
      <c r="K176" s="3"/>
      <c r="L176" s="3"/>
      <c r="M176" s="3"/>
    </row>
    <row r="177" spans="1:13" ht="12.75" hidden="1" x14ac:dyDescent="0.2">
      <c r="A177" s="30" t="s">
        <v>518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/>
      <c r="H177" s="3"/>
      <c r="I177" s="3"/>
      <c r="J177" s="3"/>
      <c r="K177" s="3"/>
      <c r="L177" s="3"/>
      <c r="M177" s="3"/>
    </row>
    <row r="178" spans="1:13" ht="12.75" hidden="1" x14ac:dyDescent="0.2">
      <c r="A178" s="30" t="s">
        <v>518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/>
      <c r="H178" s="3"/>
      <c r="I178" s="3"/>
      <c r="J178" s="3"/>
      <c r="K178" s="3"/>
      <c r="L178" s="3"/>
      <c r="M178" s="3"/>
    </row>
    <row r="179" spans="1:13" ht="12.75" hidden="1" x14ac:dyDescent="0.2">
      <c r="A179" s="30" t="s">
        <v>519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/>
      <c r="H179" s="3"/>
      <c r="I179" s="3"/>
      <c r="J179" s="3"/>
      <c r="K179" s="3"/>
      <c r="L179" s="3"/>
      <c r="M179" s="3"/>
    </row>
    <row r="180" spans="1:13" ht="12.75" hidden="1" x14ac:dyDescent="0.2">
      <c r="A180" s="30" t="s">
        <v>520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30" t="s">
        <v>521</v>
      </c>
      <c r="B181" s="3">
        <v>-2489.62</v>
      </c>
      <c r="C181" s="3">
        <v>-7380.39</v>
      </c>
      <c r="D181" s="3">
        <v>-10818.67</v>
      </c>
      <c r="E181" s="3">
        <v>-15132.86</v>
      </c>
      <c r="F181" s="3">
        <v>-322167.49000000005</v>
      </c>
      <c r="G181" s="3"/>
      <c r="H181" s="3"/>
      <c r="I181" s="3"/>
      <c r="J181" s="3"/>
      <c r="K181" s="3"/>
      <c r="L181" s="3"/>
      <c r="M181" s="3"/>
    </row>
    <row r="182" spans="1:13" ht="12.75" hidden="1" x14ac:dyDescent="0.2">
      <c r="A182" s="30" t="s">
        <v>522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/>
      <c r="H182" s="3"/>
      <c r="I182" s="3"/>
      <c r="J182" s="3"/>
      <c r="K182" s="3"/>
      <c r="L182" s="3"/>
      <c r="M182" s="3"/>
    </row>
    <row r="183" spans="1:13" ht="12.75" hidden="1" x14ac:dyDescent="0.2">
      <c r="A183" s="30" t="s">
        <v>523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/>
      <c r="H183" s="3"/>
      <c r="I183" s="3"/>
      <c r="J183" s="3"/>
      <c r="K183" s="3"/>
      <c r="L183" s="3"/>
      <c r="M183" s="3"/>
    </row>
    <row r="184" spans="1:13" ht="12.75" hidden="1" x14ac:dyDescent="0.2">
      <c r="A184" s="30" t="s">
        <v>524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/>
      <c r="H184" s="3"/>
      <c r="I184" s="3"/>
      <c r="J184" s="3"/>
      <c r="K184" s="3"/>
      <c r="L184" s="3"/>
      <c r="M184" s="3"/>
    </row>
    <row r="185" spans="1:13" ht="12.75" hidden="1" x14ac:dyDescent="0.2">
      <c r="A185" s="30" t="s">
        <v>525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/>
      <c r="H185" s="3"/>
      <c r="I185" s="3"/>
      <c r="J185" s="3"/>
      <c r="K185" s="3"/>
      <c r="L185" s="3"/>
      <c r="M185" s="3"/>
    </row>
    <row r="186" spans="1:13" ht="12.75" hidden="1" x14ac:dyDescent="0.2">
      <c r="A186" s="30" t="s">
        <v>526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/>
      <c r="H186" s="3"/>
      <c r="I186" s="3"/>
      <c r="J186" s="3"/>
      <c r="K186" s="3"/>
      <c r="L186" s="3"/>
      <c r="M186" s="3"/>
    </row>
    <row r="187" spans="1:13" ht="12.75" hidden="1" x14ac:dyDescent="0.2">
      <c r="A187" s="30" t="s">
        <v>527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/>
      <c r="H187" s="3"/>
      <c r="I187" s="3"/>
      <c r="J187" s="3"/>
      <c r="K187" s="3"/>
      <c r="L187" s="3"/>
      <c r="M187" s="3"/>
    </row>
    <row r="188" spans="1:13" ht="12.75" hidden="1" x14ac:dyDescent="0.2">
      <c r="A188" s="30" t="s">
        <v>528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/>
      <c r="H188" s="3"/>
      <c r="I188" s="3"/>
      <c r="J188" s="3"/>
      <c r="K188" s="3"/>
      <c r="L188" s="3"/>
      <c r="M188" s="3"/>
    </row>
    <row r="189" spans="1:13" ht="12.75" hidden="1" x14ac:dyDescent="0.2">
      <c r="A189" s="30" t="s">
        <v>529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/>
      <c r="H189" s="3"/>
      <c r="I189" s="3"/>
      <c r="J189" s="3"/>
      <c r="K189" s="3"/>
      <c r="L189" s="3"/>
      <c r="M189" s="3"/>
    </row>
    <row r="190" spans="1:13" ht="12.75" hidden="1" x14ac:dyDescent="0.2">
      <c r="A190" s="30" t="s">
        <v>530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/>
      <c r="H190" s="3"/>
      <c r="I190" s="3"/>
      <c r="J190" s="3"/>
      <c r="K190" s="3"/>
      <c r="L190" s="3"/>
      <c r="M190" s="3"/>
    </row>
    <row r="191" spans="1:13" ht="12.75" hidden="1" x14ac:dyDescent="0.2">
      <c r="A191" s="30" t="s">
        <v>531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/>
      <c r="H191" s="3"/>
      <c r="I191" s="3"/>
      <c r="J191" s="3"/>
      <c r="K191" s="3"/>
      <c r="L191" s="3"/>
      <c r="M191" s="3"/>
    </row>
    <row r="192" spans="1:13" ht="12.75" hidden="1" x14ac:dyDescent="0.2">
      <c r="A192" s="30" t="s">
        <v>532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/>
      <c r="H192" s="3"/>
      <c r="I192" s="3"/>
      <c r="J192" s="3"/>
      <c r="K192" s="3"/>
      <c r="L192" s="3"/>
      <c r="M192" s="3"/>
    </row>
    <row r="193" spans="1:13" ht="12.75" hidden="1" x14ac:dyDescent="0.2">
      <c r="A193" s="30" t="s">
        <v>533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/>
      <c r="H193" s="3"/>
      <c r="I193" s="3"/>
      <c r="J193" s="3"/>
      <c r="K193" s="3"/>
      <c r="L193" s="3"/>
      <c r="M193" s="3"/>
    </row>
    <row r="194" spans="1:13" ht="12.75" hidden="1" x14ac:dyDescent="0.2">
      <c r="A194" s="30" t="s">
        <v>534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/>
      <c r="H194" s="3"/>
      <c r="I194" s="3"/>
      <c r="J194" s="3"/>
      <c r="K194" s="3"/>
      <c r="L194" s="3"/>
      <c r="M194" s="3"/>
    </row>
    <row r="195" spans="1:13" ht="12.75" hidden="1" x14ac:dyDescent="0.2">
      <c r="A195" s="30" t="s">
        <v>535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/>
      <c r="H195" s="3"/>
      <c r="I195" s="3"/>
      <c r="J195" s="3"/>
      <c r="K195" s="3"/>
      <c r="L195" s="3"/>
      <c r="M195" s="3"/>
    </row>
    <row r="196" spans="1:13" ht="12.75" hidden="1" x14ac:dyDescent="0.2">
      <c r="A196" s="30" t="s">
        <v>536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/>
      <c r="H196" s="3"/>
      <c r="I196" s="3"/>
      <c r="J196" s="3"/>
      <c r="K196" s="3"/>
      <c r="L196" s="3"/>
      <c r="M196" s="3"/>
    </row>
    <row r="197" spans="1:13" ht="12.75" hidden="1" x14ac:dyDescent="0.2">
      <c r="A197" s="30" t="s">
        <v>537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/>
      <c r="H197" s="3"/>
      <c r="I197" s="3"/>
      <c r="J197" s="3"/>
      <c r="K197" s="3"/>
      <c r="L197" s="3"/>
      <c r="M197" s="3"/>
    </row>
    <row r="198" spans="1:13" ht="12.75" hidden="1" x14ac:dyDescent="0.2">
      <c r="A198" s="30" t="s">
        <v>538</v>
      </c>
      <c r="B198" s="62">
        <v>0</v>
      </c>
      <c r="C198" s="62">
        <v>0</v>
      </c>
      <c r="D198" s="62">
        <v>0</v>
      </c>
      <c r="E198" s="62">
        <v>0</v>
      </c>
      <c r="F198" s="62">
        <v>0</v>
      </c>
      <c r="G198" s="62"/>
      <c r="H198" s="62"/>
      <c r="I198" s="62"/>
      <c r="J198" s="62"/>
      <c r="K198" s="62"/>
      <c r="L198" s="62"/>
      <c r="M198" s="62"/>
    </row>
    <row r="199" spans="1:13" ht="12.75" hidden="1" x14ac:dyDescent="0.2">
      <c r="A199" s="30" t="s">
        <v>539</v>
      </c>
      <c r="B199" s="62">
        <v>0</v>
      </c>
      <c r="C199" s="62">
        <v>0</v>
      </c>
      <c r="D199" s="62">
        <v>0</v>
      </c>
      <c r="E199" s="62">
        <v>0</v>
      </c>
      <c r="F199" s="62">
        <v>0</v>
      </c>
      <c r="G199" s="62"/>
      <c r="H199" s="62"/>
      <c r="I199" s="62"/>
      <c r="J199" s="62"/>
      <c r="K199" s="62"/>
      <c r="L199" s="62"/>
      <c r="M199" s="62"/>
    </row>
    <row r="200" spans="1:13" ht="12.75" hidden="1" x14ac:dyDescent="0.2">
      <c r="A200" s="30" t="s">
        <v>540</v>
      </c>
      <c r="B200" s="62">
        <v>0</v>
      </c>
      <c r="C200" s="62">
        <v>0</v>
      </c>
      <c r="D200" s="62">
        <v>0</v>
      </c>
      <c r="E200" s="62">
        <v>0</v>
      </c>
      <c r="F200" s="62">
        <v>0</v>
      </c>
      <c r="G200" s="62"/>
      <c r="H200" s="62"/>
      <c r="I200" s="62"/>
      <c r="J200" s="62"/>
      <c r="K200" s="62"/>
      <c r="L200" s="62"/>
      <c r="M200" s="62"/>
    </row>
    <row r="201" spans="1:13" ht="12.75" hidden="1" x14ac:dyDescent="0.2">
      <c r="A201" s="30" t="s">
        <v>541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/>
      <c r="H201" s="3"/>
      <c r="I201" s="3"/>
      <c r="J201" s="3"/>
      <c r="K201" s="3"/>
      <c r="L201" s="3"/>
      <c r="M201" s="3"/>
    </row>
    <row r="202" spans="1:13" ht="12.75" hidden="1" x14ac:dyDescent="0.2">
      <c r="A202" s="30" t="s">
        <v>542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/>
      <c r="H202" s="3"/>
      <c r="I202" s="3"/>
      <c r="J202" s="3"/>
      <c r="K202" s="3"/>
      <c r="L202" s="3"/>
      <c r="M202" s="3"/>
    </row>
    <row r="203" spans="1:13" ht="12.75" hidden="1" x14ac:dyDescent="0.2">
      <c r="A203" s="30" t="s">
        <v>543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/>
      <c r="H203" s="3"/>
      <c r="I203" s="3"/>
      <c r="J203" s="3"/>
      <c r="K203" s="3"/>
      <c r="L203" s="3"/>
      <c r="M203" s="3"/>
    </row>
    <row r="204" spans="1:13" ht="12.75" hidden="1" x14ac:dyDescent="0.2">
      <c r="A204" s="30" t="s">
        <v>544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/>
      <c r="H204" s="3"/>
      <c r="I204" s="3"/>
      <c r="J204" s="3"/>
      <c r="K204" s="3"/>
      <c r="L204" s="3"/>
      <c r="M204" s="3"/>
    </row>
    <row r="205" spans="1:13" ht="14.25" x14ac:dyDescent="0.2">
      <c r="A205" s="68"/>
      <c r="B205" s="72">
        <f>SUM(B171:B204)</f>
        <v>46702.81</v>
      </c>
      <c r="C205" s="72">
        <f>SUM(C171:C204)</f>
        <v>316401.67</v>
      </c>
      <c r="D205" s="72">
        <f>SUM(D171:D204)</f>
        <v>407520.26000000007</v>
      </c>
      <c r="E205" s="72">
        <f>SUM(E171:E204)</f>
        <v>440674.83000000007</v>
      </c>
      <c r="F205" s="72">
        <f>SUM(F171:F204)</f>
        <v>502417.46999999991</v>
      </c>
      <c r="G205" s="72"/>
      <c r="H205" s="72"/>
      <c r="I205" s="72"/>
      <c r="J205" s="72"/>
      <c r="K205" s="72"/>
      <c r="L205" s="72"/>
      <c r="M205" s="72"/>
    </row>
    <row r="206" spans="1:13" ht="12.75" x14ac:dyDescent="0.2">
      <c r="A206" s="71" t="s">
        <v>545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 hidden="1" x14ac:dyDescent="0.2">
      <c r="A207" s="30" t="s">
        <v>546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/>
      <c r="H207" s="3"/>
      <c r="I207" s="3"/>
      <c r="J207" s="3"/>
      <c r="K207" s="3"/>
      <c r="L207" s="3"/>
      <c r="M207" s="3"/>
    </row>
    <row r="208" spans="1:13" ht="12.75" hidden="1" x14ac:dyDescent="0.2">
      <c r="A208" s="30" t="s">
        <v>547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30" t="s">
        <v>548</v>
      </c>
      <c r="B209" s="3">
        <v>496.57</v>
      </c>
      <c r="C209" s="3">
        <v>650.71</v>
      </c>
      <c r="D209" s="3">
        <v>481.65000000000009</v>
      </c>
      <c r="E209" s="3">
        <v>666.22999999999979</v>
      </c>
      <c r="F209" s="3">
        <v>530.44000000000005</v>
      </c>
      <c r="G209" s="3"/>
      <c r="H209" s="3"/>
      <c r="I209" s="3"/>
      <c r="J209" s="3"/>
      <c r="K209" s="3"/>
      <c r="L209" s="3"/>
      <c r="M209" s="3"/>
    </row>
    <row r="210" spans="1:13" ht="12.75" hidden="1" x14ac:dyDescent="0.2">
      <c r="A210" s="30" t="s">
        <v>549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/>
      <c r="H210" s="3"/>
      <c r="I210" s="3"/>
      <c r="J210" s="3"/>
      <c r="K210" s="3"/>
      <c r="L210" s="3"/>
      <c r="M210" s="3"/>
    </row>
    <row r="211" spans="1:13" ht="12.75" hidden="1" x14ac:dyDescent="0.2">
      <c r="A211" s="30" t="s">
        <v>550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/>
      <c r="H211" s="3"/>
      <c r="I211" s="3"/>
      <c r="J211" s="3"/>
      <c r="K211" s="3"/>
      <c r="L211" s="3"/>
      <c r="M211" s="3"/>
    </row>
    <row r="212" spans="1:13" ht="12.75" hidden="1" x14ac:dyDescent="0.2">
      <c r="A212" s="30" t="s">
        <v>551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/>
      <c r="H212" s="3"/>
      <c r="I212" s="3"/>
      <c r="J212" s="3"/>
      <c r="K212" s="3"/>
      <c r="L212" s="3"/>
      <c r="M212" s="3"/>
    </row>
    <row r="213" spans="1:13" ht="12.75" hidden="1" x14ac:dyDescent="0.2">
      <c r="A213" s="30" t="s">
        <v>552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/>
      <c r="H213" s="2"/>
      <c r="I213" s="2"/>
      <c r="J213" s="2"/>
      <c r="K213" s="2"/>
      <c r="L213" s="2"/>
      <c r="M213" s="2"/>
    </row>
    <row r="214" spans="1:13" ht="12.75" hidden="1" x14ac:dyDescent="0.2">
      <c r="A214" s="30" t="s">
        <v>553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30" t="s">
        <v>251</v>
      </c>
      <c r="B215" s="3">
        <v>0</v>
      </c>
      <c r="C215" s="3">
        <v>0</v>
      </c>
      <c r="D215" s="3">
        <v>-58523.6</v>
      </c>
      <c r="E215" s="3">
        <v>0</v>
      </c>
      <c r="F215" s="3">
        <v>-39158.450000000004</v>
      </c>
      <c r="G215" s="3"/>
      <c r="H215" s="3"/>
      <c r="I215" s="3"/>
      <c r="J215" s="3"/>
      <c r="K215" s="3"/>
      <c r="L215" s="3"/>
      <c r="M215" s="3"/>
    </row>
    <row r="216" spans="1:13" ht="12.75" hidden="1" x14ac:dyDescent="0.2">
      <c r="A216" s="30" t="s">
        <v>554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/>
      <c r="H216" s="3"/>
      <c r="I216" s="3"/>
      <c r="J216" s="3"/>
      <c r="K216" s="3"/>
      <c r="L216" s="3"/>
      <c r="M216" s="3"/>
    </row>
    <row r="217" spans="1:13" ht="12.75" hidden="1" x14ac:dyDescent="0.2">
      <c r="A217" s="30" t="s">
        <v>555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30" t="s">
        <v>556</v>
      </c>
      <c r="B218" s="3">
        <v>0</v>
      </c>
      <c r="C218" s="3">
        <v>-151.06</v>
      </c>
      <c r="D218" s="3">
        <v>0</v>
      </c>
      <c r="E218" s="3">
        <v>-3343.8</v>
      </c>
      <c r="F218" s="3">
        <v>0</v>
      </c>
      <c r="G218" s="3"/>
      <c r="H218" s="3"/>
      <c r="I218" s="3"/>
      <c r="J218" s="3"/>
      <c r="K218" s="3"/>
      <c r="L218" s="3"/>
      <c r="M218" s="3"/>
    </row>
    <row r="219" spans="1:13" ht="12.75" hidden="1" x14ac:dyDescent="0.2">
      <c r="A219" s="30" t="s">
        <v>557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  <c r="G219" s="3"/>
      <c r="H219" s="3"/>
      <c r="I219" s="3"/>
      <c r="J219" s="3"/>
      <c r="K219" s="3"/>
      <c r="L219" s="3"/>
      <c r="M219" s="3"/>
    </row>
    <row r="220" spans="1:13" ht="12.75" hidden="1" x14ac:dyDescent="0.2">
      <c r="A220" s="30" t="s">
        <v>558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  <c r="G220" s="3"/>
      <c r="H220" s="3"/>
      <c r="I220" s="3"/>
      <c r="J220" s="3"/>
      <c r="K220" s="3"/>
      <c r="L220" s="3"/>
      <c r="M220" s="3"/>
    </row>
    <row r="221" spans="1:13" ht="12.75" hidden="1" x14ac:dyDescent="0.2">
      <c r="A221" s="30" t="s">
        <v>559</v>
      </c>
      <c r="B221" s="3">
        <v>0</v>
      </c>
      <c r="C221" s="3">
        <v>0</v>
      </c>
      <c r="D221" s="3">
        <v>0</v>
      </c>
      <c r="E221" s="3">
        <v>0</v>
      </c>
      <c r="F221" s="3">
        <v>0</v>
      </c>
      <c r="G221" s="3"/>
      <c r="H221" s="3"/>
      <c r="I221" s="3"/>
      <c r="J221" s="3"/>
      <c r="K221" s="3"/>
      <c r="L221" s="3"/>
      <c r="M221" s="3"/>
    </row>
    <row r="222" spans="1:13" ht="12.75" hidden="1" x14ac:dyDescent="0.2">
      <c r="A222" s="30" t="s">
        <v>560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  <c r="G222" s="3"/>
      <c r="H222" s="3"/>
      <c r="I222" s="3"/>
      <c r="J222" s="3"/>
      <c r="K222" s="3"/>
      <c r="L222" s="3"/>
      <c r="M222" s="3"/>
    </row>
    <row r="223" spans="1:13" ht="12.75" hidden="1" x14ac:dyDescent="0.2">
      <c r="A223" s="30" t="s">
        <v>561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  <c r="G223" s="3"/>
      <c r="H223" s="3"/>
      <c r="I223" s="3"/>
      <c r="J223" s="3"/>
      <c r="K223" s="3"/>
      <c r="L223" s="3"/>
      <c r="M223" s="3"/>
    </row>
    <row r="224" spans="1:13" ht="12.75" hidden="1" x14ac:dyDescent="0.2">
      <c r="A224" s="30" t="s">
        <v>562</v>
      </c>
      <c r="B224" s="3">
        <v>0</v>
      </c>
      <c r="C224" s="3">
        <v>0</v>
      </c>
      <c r="D224" s="3">
        <v>0</v>
      </c>
      <c r="E224" s="3">
        <v>0</v>
      </c>
      <c r="F224" s="3">
        <v>0</v>
      </c>
      <c r="G224" s="3"/>
      <c r="H224" s="3"/>
      <c r="I224" s="3"/>
      <c r="J224" s="3"/>
      <c r="K224" s="3"/>
      <c r="L224" s="3"/>
      <c r="M224" s="3"/>
    </row>
    <row r="225" spans="1:13" ht="12.75" hidden="1" x14ac:dyDescent="0.2">
      <c r="A225" s="30" t="s">
        <v>563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/>
      <c r="H225" s="3"/>
      <c r="I225" s="3"/>
      <c r="J225" s="3"/>
      <c r="K225" s="3"/>
      <c r="L225" s="3"/>
      <c r="M225" s="3"/>
    </row>
    <row r="226" spans="1:13" ht="12.75" hidden="1" x14ac:dyDescent="0.2">
      <c r="A226" s="30" t="s">
        <v>564</v>
      </c>
      <c r="B226" s="3">
        <v>0</v>
      </c>
      <c r="C226" s="3">
        <v>0</v>
      </c>
      <c r="D226" s="3">
        <v>0</v>
      </c>
      <c r="E226" s="3">
        <v>0</v>
      </c>
      <c r="F226" s="3">
        <v>0</v>
      </c>
      <c r="G226" s="3"/>
      <c r="H226" s="3"/>
      <c r="I226" s="3"/>
      <c r="J226" s="3"/>
      <c r="K226" s="3"/>
      <c r="L226" s="3"/>
      <c r="M226" s="3"/>
    </row>
    <row r="227" spans="1:13" ht="12.75" hidden="1" x14ac:dyDescent="0.2">
      <c r="A227" s="30" t="s">
        <v>565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/>
      <c r="H227" s="3"/>
      <c r="I227" s="3"/>
      <c r="J227" s="3"/>
      <c r="K227" s="3"/>
      <c r="L227" s="3"/>
      <c r="M227" s="3"/>
    </row>
    <row r="228" spans="1:13" ht="12.75" hidden="1" x14ac:dyDescent="0.2">
      <c r="A228" s="30" t="s">
        <v>566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/>
      <c r="H228" s="3"/>
      <c r="I228" s="3"/>
      <c r="J228" s="3"/>
      <c r="K228" s="3"/>
      <c r="L228" s="3"/>
      <c r="M228" s="3"/>
    </row>
    <row r="229" spans="1:13" ht="12.75" hidden="1" x14ac:dyDescent="0.2">
      <c r="A229" s="30" t="s">
        <v>567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30" t="s">
        <v>568</v>
      </c>
      <c r="B230" s="3">
        <v>-482.5</v>
      </c>
      <c r="C230" s="3">
        <v>-482.5</v>
      </c>
      <c r="D230" s="3">
        <v>-482.5</v>
      </c>
      <c r="E230" s="3">
        <v>-482.5</v>
      </c>
      <c r="F230" s="3">
        <v>-482.5</v>
      </c>
      <c r="G230" s="3"/>
      <c r="H230" s="3"/>
      <c r="I230" s="3"/>
      <c r="J230" s="3"/>
      <c r="K230" s="3"/>
      <c r="L230" s="3"/>
      <c r="M230" s="3"/>
    </row>
    <row r="231" spans="1:13" ht="12.75" hidden="1" x14ac:dyDescent="0.2">
      <c r="A231" s="30" t="s">
        <v>569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  <c r="G231" s="3"/>
      <c r="H231" s="3"/>
      <c r="I231" s="3"/>
      <c r="J231" s="3"/>
      <c r="K231" s="3"/>
      <c r="L231" s="3"/>
      <c r="M231" s="3"/>
    </row>
    <row r="232" spans="1:13" ht="12.75" hidden="1" x14ac:dyDescent="0.2">
      <c r="A232" s="30" t="s">
        <v>570</v>
      </c>
      <c r="B232" s="3">
        <v>0</v>
      </c>
      <c r="C232" s="3">
        <v>0</v>
      </c>
      <c r="D232" s="3">
        <v>0</v>
      </c>
      <c r="E232" s="3">
        <v>0</v>
      </c>
      <c r="F232" s="3">
        <v>0</v>
      </c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30" t="s">
        <v>571</v>
      </c>
      <c r="B233" s="3">
        <v>-860.44</v>
      </c>
      <c r="C233" s="3">
        <v>-860.44</v>
      </c>
      <c r="D233" s="3">
        <v>-860.42999999999984</v>
      </c>
      <c r="E233" s="3">
        <v>-860.42999999999984</v>
      </c>
      <c r="F233" s="3">
        <v>-860.43000000000029</v>
      </c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30" t="s">
        <v>572</v>
      </c>
      <c r="B234" s="3">
        <v>-365.71</v>
      </c>
      <c r="C234" s="3">
        <v>-376.56</v>
      </c>
      <c r="D234" s="3">
        <v>-384.70000000000005</v>
      </c>
      <c r="E234" s="3">
        <v>-341.95000000000005</v>
      </c>
      <c r="F234" s="3">
        <v>-312.52999999999997</v>
      </c>
      <c r="G234" s="3"/>
      <c r="H234" s="3"/>
      <c r="I234" s="3"/>
      <c r="J234" s="3"/>
      <c r="K234" s="3"/>
      <c r="L234" s="3"/>
      <c r="M234" s="3"/>
    </row>
    <row r="235" spans="1:13" ht="12.75" hidden="1" x14ac:dyDescent="0.2">
      <c r="A235" s="30" t="s">
        <v>573</v>
      </c>
      <c r="B235" s="3">
        <v>0</v>
      </c>
      <c r="C235" s="3">
        <v>0</v>
      </c>
      <c r="D235" s="3">
        <v>0</v>
      </c>
      <c r="E235" s="3">
        <v>0</v>
      </c>
      <c r="F235" s="3">
        <v>0</v>
      </c>
      <c r="G235" s="3"/>
      <c r="H235" s="3"/>
      <c r="I235" s="3"/>
      <c r="J235" s="3"/>
      <c r="K235" s="3"/>
      <c r="L235" s="3"/>
      <c r="M235" s="3"/>
    </row>
    <row r="236" spans="1:13" ht="12.75" hidden="1" x14ac:dyDescent="0.2">
      <c r="A236" s="30" t="s">
        <v>574</v>
      </c>
      <c r="B236" s="3">
        <v>0</v>
      </c>
      <c r="C236" s="3">
        <v>0</v>
      </c>
      <c r="D236" s="3">
        <v>0</v>
      </c>
      <c r="E236" s="3">
        <v>0</v>
      </c>
      <c r="F236" s="3">
        <v>0</v>
      </c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30" t="s">
        <v>691</v>
      </c>
      <c r="B237" s="3">
        <v>0</v>
      </c>
      <c r="C237" s="3">
        <v>0</v>
      </c>
      <c r="D237" s="3">
        <v>0</v>
      </c>
      <c r="E237" s="3">
        <v>0</v>
      </c>
      <c r="F237" s="3">
        <v>-2.2799999999999998</v>
      </c>
      <c r="G237" s="3"/>
      <c r="H237" s="3"/>
      <c r="I237" s="3"/>
      <c r="J237" s="3"/>
      <c r="K237" s="3"/>
      <c r="L237" s="3"/>
      <c r="M237" s="3"/>
    </row>
    <row r="238" spans="1:13" ht="12.75" hidden="1" x14ac:dyDescent="0.2">
      <c r="A238" s="30" t="s">
        <v>576</v>
      </c>
      <c r="B238" s="3">
        <v>0</v>
      </c>
      <c r="C238" s="3">
        <v>0</v>
      </c>
      <c r="D238" s="3">
        <v>0</v>
      </c>
      <c r="E238" s="3">
        <v>0</v>
      </c>
      <c r="F238" s="3">
        <v>0</v>
      </c>
      <c r="G238" s="3"/>
      <c r="H238" s="3"/>
      <c r="I238" s="3"/>
      <c r="J238" s="3"/>
      <c r="K238" s="3"/>
      <c r="L238" s="3"/>
      <c r="M238" s="3"/>
    </row>
    <row r="239" spans="1:13" ht="12.75" hidden="1" x14ac:dyDescent="0.2">
      <c r="A239" s="30" t="s">
        <v>577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/>
      <c r="H239" s="3"/>
      <c r="I239" s="3"/>
      <c r="J239" s="3"/>
      <c r="K239" s="3"/>
      <c r="L239" s="3"/>
      <c r="M239" s="3"/>
    </row>
    <row r="240" spans="1:13" ht="12.75" hidden="1" x14ac:dyDescent="0.2">
      <c r="A240" s="30" t="s">
        <v>578</v>
      </c>
      <c r="B240" s="3">
        <v>0</v>
      </c>
      <c r="C240" s="3">
        <v>0</v>
      </c>
      <c r="D240" s="3">
        <v>0</v>
      </c>
      <c r="E240" s="3">
        <v>0</v>
      </c>
      <c r="F240" s="3">
        <v>0</v>
      </c>
      <c r="G240" s="3"/>
      <c r="H240" s="3"/>
      <c r="I240" s="3"/>
      <c r="J240" s="3"/>
      <c r="K240" s="3"/>
      <c r="L240" s="3"/>
      <c r="M240" s="3"/>
    </row>
    <row r="241" spans="1:13" ht="12.75" hidden="1" x14ac:dyDescent="0.2">
      <c r="A241" s="30" t="s">
        <v>579</v>
      </c>
      <c r="B241" s="3">
        <v>0</v>
      </c>
      <c r="C241" s="3">
        <v>0</v>
      </c>
      <c r="D241" s="3">
        <v>0</v>
      </c>
      <c r="E241" s="3">
        <v>0</v>
      </c>
      <c r="F241" s="3">
        <v>0</v>
      </c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30" t="s">
        <v>580</v>
      </c>
      <c r="B242" s="3">
        <v>-26601.52</v>
      </c>
      <c r="C242" s="3">
        <v>-26601.52</v>
      </c>
      <c r="D242" s="3">
        <v>-26601.519999999997</v>
      </c>
      <c r="E242" s="3">
        <v>-26601.520000000004</v>
      </c>
      <c r="F242" s="3">
        <v>-26601.520000000004</v>
      </c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30" t="s">
        <v>581</v>
      </c>
      <c r="B243" s="3">
        <v>0</v>
      </c>
      <c r="C243" s="3">
        <v>-113.78</v>
      </c>
      <c r="D243" s="3">
        <v>0</v>
      </c>
      <c r="E243" s="3">
        <v>0</v>
      </c>
      <c r="F243" s="3">
        <v>0</v>
      </c>
      <c r="G243" s="3"/>
      <c r="H243" s="3"/>
      <c r="I243" s="3"/>
      <c r="J243" s="3"/>
      <c r="K243" s="3"/>
      <c r="L243" s="3"/>
      <c r="M243" s="3"/>
    </row>
    <row r="244" spans="1:13" ht="12.75" hidden="1" x14ac:dyDescent="0.2">
      <c r="A244" s="30" t="s">
        <v>582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/>
      <c r="H244" s="3"/>
      <c r="I244" s="3"/>
      <c r="J244" s="3"/>
      <c r="K244" s="3"/>
      <c r="L244" s="3"/>
      <c r="M244" s="3"/>
    </row>
    <row r="245" spans="1:13" ht="12.75" hidden="1" x14ac:dyDescent="0.2">
      <c r="A245" s="30" t="s">
        <v>583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/>
      <c r="H245" s="3"/>
      <c r="I245" s="3"/>
      <c r="J245" s="3"/>
      <c r="K245" s="3"/>
      <c r="L245" s="3"/>
      <c r="M245" s="3"/>
    </row>
    <row r="246" spans="1:13" ht="12.75" hidden="1" x14ac:dyDescent="0.2">
      <c r="A246" s="30" t="s">
        <v>584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/>
      <c r="H246" s="3"/>
      <c r="I246" s="3"/>
      <c r="J246" s="3"/>
      <c r="K246" s="3"/>
      <c r="L246" s="3"/>
      <c r="M246" s="3"/>
    </row>
    <row r="247" spans="1:13" ht="12.75" hidden="1" x14ac:dyDescent="0.2">
      <c r="A247" s="30" t="s">
        <v>585</v>
      </c>
      <c r="B247" s="3">
        <v>0</v>
      </c>
      <c r="C247" s="3">
        <v>0</v>
      </c>
      <c r="D247" s="3">
        <v>0</v>
      </c>
      <c r="E247" s="3">
        <v>0</v>
      </c>
      <c r="F247" s="3">
        <v>0</v>
      </c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30" t="s">
        <v>586</v>
      </c>
      <c r="B248" s="3">
        <v>-7333.33</v>
      </c>
      <c r="C248" s="3">
        <v>-7333.33</v>
      </c>
      <c r="D248" s="3">
        <v>-7333.3300000000017</v>
      </c>
      <c r="E248" s="3">
        <v>-8333.3299999999981</v>
      </c>
      <c r="F248" s="3">
        <v>-7333.3300000000017</v>
      </c>
      <c r="G248" s="3"/>
      <c r="H248" s="3"/>
      <c r="I248" s="3"/>
      <c r="J248" s="3"/>
      <c r="K248" s="3"/>
      <c r="L248" s="3"/>
      <c r="M248" s="3"/>
    </row>
    <row r="249" spans="1:13" ht="12.75" hidden="1" x14ac:dyDescent="0.2">
      <c r="A249" s="30" t="s">
        <v>587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30" t="s">
        <v>588</v>
      </c>
      <c r="B250" s="3">
        <v>-762.6</v>
      </c>
      <c r="C250" s="3">
        <v>-4500</v>
      </c>
      <c r="D250" s="3">
        <v>-35100.04</v>
      </c>
      <c r="E250" s="3">
        <v>-45.970000000001164</v>
      </c>
      <c r="F250" s="3">
        <v>0</v>
      </c>
      <c r="G250" s="3"/>
      <c r="H250" s="3"/>
      <c r="I250" s="3"/>
      <c r="J250" s="3"/>
      <c r="K250" s="3"/>
      <c r="L250" s="3"/>
      <c r="M250" s="3"/>
    </row>
    <row r="251" spans="1:13" ht="12.75" hidden="1" x14ac:dyDescent="0.2">
      <c r="A251" s="30" t="s">
        <v>589</v>
      </c>
      <c r="B251" s="3">
        <v>0</v>
      </c>
      <c r="C251" s="3">
        <v>0</v>
      </c>
      <c r="D251" s="3">
        <v>0</v>
      </c>
      <c r="E251" s="3">
        <v>0</v>
      </c>
      <c r="F251" s="3">
        <v>0</v>
      </c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30" t="s">
        <v>590</v>
      </c>
      <c r="B252" s="3">
        <v>-37916.67</v>
      </c>
      <c r="C252" s="3">
        <v>-5416.6699999999983</v>
      </c>
      <c r="D252" s="3">
        <v>-5416.6700000000055</v>
      </c>
      <c r="E252" s="3">
        <v>-5416.6699999999983</v>
      </c>
      <c r="F252" s="3">
        <v>-5416.6699999999983</v>
      </c>
      <c r="G252" s="3"/>
      <c r="H252" s="3"/>
      <c r="I252" s="3"/>
      <c r="J252" s="3"/>
      <c r="K252" s="3"/>
      <c r="L252" s="3"/>
      <c r="M252" s="3"/>
    </row>
    <row r="253" spans="1:13" ht="12.75" hidden="1" x14ac:dyDescent="0.2">
      <c r="A253" s="30" t="s">
        <v>591</v>
      </c>
      <c r="B253" s="3">
        <v>0</v>
      </c>
      <c r="C253" s="3">
        <v>0</v>
      </c>
      <c r="D253" s="3">
        <v>0</v>
      </c>
      <c r="E253" s="3">
        <v>0</v>
      </c>
      <c r="F253" s="3">
        <v>0</v>
      </c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30" t="s">
        <v>592</v>
      </c>
      <c r="B254" s="3">
        <v>-2500</v>
      </c>
      <c r="C254" s="3">
        <v>-8540</v>
      </c>
      <c r="D254" s="3">
        <v>-23260.440000000002</v>
      </c>
      <c r="E254" s="3">
        <v>-13583.119999999995</v>
      </c>
      <c r="F254" s="3">
        <v>-4270</v>
      </c>
      <c r="G254" s="3"/>
      <c r="H254" s="3"/>
      <c r="I254" s="3"/>
      <c r="J254" s="3"/>
      <c r="K254" s="3"/>
      <c r="L254" s="3"/>
      <c r="M254" s="3"/>
    </row>
    <row r="255" spans="1:13" ht="12.75" hidden="1" x14ac:dyDescent="0.2">
      <c r="A255" s="30" t="s">
        <v>593</v>
      </c>
      <c r="B255" s="3">
        <v>0</v>
      </c>
      <c r="C255" s="3">
        <v>0</v>
      </c>
      <c r="D255" s="3">
        <v>0</v>
      </c>
      <c r="E255" s="3">
        <v>0</v>
      </c>
      <c r="F255" s="3">
        <v>0</v>
      </c>
      <c r="G255" s="3"/>
      <c r="H255" s="3"/>
      <c r="I255" s="3"/>
      <c r="J255" s="3"/>
      <c r="K255" s="3"/>
      <c r="L255" s="3"/>
      <c r="M255" s="3"/>
    </row>
    <row r="256" spans="1:13" ht="12.75" hidden="1" x14ac:dyDescent="0.2">
      <c r="A256" s="30" t="s">
        <v>594</v>
      </c>
      <c r="B256" s="3">
        <v>0</v>
      </c>
      <c r="C256" s="3">
        <v>0</v>
      </c>
      <c r="D256" s="3">
        <v>0</v>
      </c>
      <c r="E256" s="3">
        <v>0</v>
      </c>
      <c r="F256" s="3">
        <v>0</v>
      </c>
      <c r="G256" s="3"/>
      <c r="H256" s="3"/>
      <c r="I256" s="3"/>
      <c r="J256" s="3"/>
      <c r="K256" s="3"/>
      <c r="L256" s="3"/>
      <c r="M256" s="3"/>
    </row>
    <row r="257" spans="1:13" ht="12.75" hidden="1" x14ac:dyDescent="0.2">
      <c r="A257" s="30" t="s">
        <v>595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  <c r="G257" s="3"/>
      <c r="H257" s="3"/>
      <c r="I257" s="3"/>
      <c r="J257" s="3"/>
      <c r="K257" s="3"/>
      <c r="L257" s="3"/>
      <c r="M257" s="3"/>
    </row>
    <row r="258" spans="1:13" ht="12.75" hidden="1" x14ac:dyDescent="0.2">
      <c r="A258" s="30" t="s">
        <v>596</v>
      </c>
      <c r="B258" s="3">
        <v>0</v>
      </c>
      <c r="C258" s="3">
        <v>0</v>
      </c>
      <c r="D258" s="3">
        <v>0</v>
      </c>
      <c r="E258" s="3">
        <v>0</v>
      </c>
      <c r="F258" s="3">
        <v>0</v>
      </c>
      <c r="G258" s="3"/>
      <c r="H258" s="3"/>
      <c r="I258" s="3"/>
      <c r="J258" s="3"/>
      <c r="K258" s="3"/>
      <c r="L258" s="3"/>
      <c r="M258" s="3"/>
    </row>
    <row r="259" spans="1:13" ht="12.75" hidden="1" x14ac:dyDescent="0.2">
      <c r="A259" s="30" t="s">
        <v>597</v>
      </c>
      <c r="B259" s="3">
        <v>0</v>
      </c>
      <c r="C259" s="3">
        <v>0</v>
      </c>
      <c r="D259" s="3">
        <v>0</v>
      </c>
      <c r="E259" s="3">
        <v>0</v>
      </c>
      <c r="F259" s="3">
        <v>0</v>
      </c>
      <c r="G259" s="3"/>
      <c r="H259" s="3"/>
      <c r="I259" s="3"/>
      <c r="J259" s="3"/>
      <c r="K259" s="3"/>
      <c r="L259" s="3"/>
      <c r="M259" s="3"/>
    </row>
    <row r="260" spans="1:13" ht="12.75" hidden="1" x14ac:dyDescent="0.2">
      <c r="A260" s="30" t="s">
        <v>598</v>
      </c>
      <c r="B260" s="3">
        <v>0</v>
      </c>
      <c r="C260" s="3">
        <v>0</v>
      </c>
      <c r="D260" s="3">
        <v>0</v>
      </c>
      <c r="E260" s="3">
        <v>0</v>
      </c>
      <c r="F260" s="3">
        <v>0</v>
      </c>
      <c r="G260" s="3"/>
      <c r="H260" s="3"/>
      <c r="I260" s="3"/>
      <c r="J260" s="3"/>
      <c r="K260" s="3"/>
      <c r="L260" s="3"/>
      <c r="M260" s="3"/>
    </row>
    <row r="261" spans="1:13" ht="12.75" hidden="1" x14ac:dyDescent="0.2">
      <c r="A261" s="30" t="s">
        <v>599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30" t="s">
        <v>600</v>
      </c>
      <c r="B262" s="3">
        <v>-491577.58</v>
      </c>
      <c r="C262" s="3">
        <v>-537057.47</v>
      </c>
      <c r="D262" s="3">
        <v>-541690.33999999985</v>
      </c>
      <c r="E262" s="3">
        <v>-537900.32000000007</v>
      </c>
      <c r="F262" s="3">
        <v>-491137.29999999981</v>
      </c>
      <c r="G262" s="3"/>
      <c r="H262" s="3"/>
      <c r="I262" s="3"/>
      <c r="J262" s="3"/>
      <c r="K262" s="3"/>
      <c r="L262" s="3"/>
      <c r="M262" s="3"/>
    </row>
    <row r="263" spans="1:13" ht="12.75" hidden="1" x14ac:dyDescent="0.2">
      <c r="A263" s="30" t="s">
        <v>601</v>
      </c>
      <c r="B263" s="3">
        <v>0</v>
      </c>
      <c r="C263" s="3">
        <v>0</v>
      </c>
      <c r="D263" s="3">
        <v>0</v>
      </c>
      <c r="E263" s="3">
        <v>0</v>
      </c>
      <c r="F263" s="3">
        <v>0</v>
      </c>
      <c r="G263" s="3"/>
      <c r="H263" s="3"/>
      <c r="I263" s="3"/>
      <c r="J263" s="3"/>
      <c r="K263" s="3"/>
      <c r="L263" s="3"/>
      <c r="M263" s="3"/>
    </row>
    <row r="264" spans="1:13" ht="12.75" hidden="1" x14ac:dyDescent="0.2">
      <c r="A264" s="30" t="s">
        <v>602</v>
      </c>
      <c r="B264" s="3">
        <v>0</v>
      </c>
      <c r="C264" s="3">
        <v>0</v>
      </c>
      <c r="D264" s="3">
        <v>0</v>
      </c>
      <c r="E264" s="3">
        <v>0</v>
      </c>
      <c r="F264" s="3">
        <v>0</v>
      </c>
      <c r="G264" s="3"/>
      <c r="H264" s="3"/>
      <c r="I264" s="3"/>
      <c r="J264" s="3"/>
      <c r="K264" s="3"/>
      <c r="L264" s="3"/>
      <c r="M264" s="3"/>
    </row>
    <row r="265" spans="1:13" ht="12.75" hidden="1" x14ac:dyDescent="0.2">
      <c r="A265" s="30" t="s">
        <v>603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/>
      <c r="H265" s="3"/>
      <c r="I265" s="3"/>
      <c r="J265" s="3"/>
      <c r="K265" s="3"/>
      <c r="L265" s="3"/>
      <c r="M265" s="3"/>
    </row>
    <row r="266" spans="1:13" ht="12.75" hidden="1" x14ac:dyDescent="0.2">
      <c r="A266" s="30" t="s">
        <v>604</v>
      </c>
      <c r="B266" s="3">
        <v>0</v>
      </c>
      <c r="C266" s="3">
        <v>0</v>
      </c>
      <c r="D266" s="3">
        <v>0</v>
      </c>
      <c r="E266" s="3">
        <v>0</v>
      </c>
      <c r="F266" s="3">
        <v>0</v>
      </c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30" t="s">
        <v>605</v>
      </c>
      <c r="B267" s="3">
        <v>-25409.66</v>
      </c>
      <c r="C267" s="3">
        <v>0</v>
      </c>
      <c r="D267" s="3">
        <v>0</v>
      </c>
      <c r="E267" s="3">
        <v>-612.15000000000146</v>
      </c>
      <c r="F267" s="3">
        <v>0</v>
      </c>
      <c r="G267" s="3"/>
      <c r="H267" s="3"/>
      <c r="I267" s="3"/>
      <c r="J267" s="3"/>
      <c r="K267" s="3"/>
      <c r="L267" s="3"/>
      <c r="M267" s="3"/>
    </row>
    <row r="268" spans="1:13" ht="12.75" hidden="1" x14ac:dyDescent="0.2">
      <c r="A268" s="30" t="s">
        <v>606</v>
      </c>
      <c r="B268" s="3">
        <v>0</v>
      </c>
      <c r="C268" s="3">
        <v>0</v>
      </c>
      <c r="D268" s="3">
        <v>0</v>
      </c>
      <c r="E268" s="3">
        <v>0</v>
      </c>
      <c r="F268" s="3">
        <v>0</v>
      </c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30" t="s">
        <v>607</v>
      </c>
      <c r="B269" s="3">
        <v>-4009.85</v>
      </c>
      <c r="C269" s="3">
        <v>-4009.85</v>
      </c>
      <c r="D269" s="3">
        <v>-4009.8499999999995</v>
      </c>
      <c r="E269" s="3">
        <v>-4009.8500000000004</v>
      </c>
      <c r="F269" s="3">
        <v>-4009.8500000000004</v>
      </c>
      <c r="G269" s="3"/>
      <c r="H269" s="3"/>
      <c r="I269" s="3"/>
      <c r="J269" s="3"/>
      <c r="K269" s="3"/>
      <c r="L269" s="3"/>
      <c r="M269" s="3"/>
    </row>
    <row r="270" spans="1:13" ht="12.75" hidden="1" x14ac:dyDescent="0.2">
      <c r="A270" s="30" t="s">
        <v>608</v>
      </c>
      <c r="B270" s="3">
        <v>0</v>
      </c>
      <c r="C270" s="3">
        <v>0</v>
      </c>
      <c r="D270" s="3">
        <v>0</v>
      </c>
      <c r="E270" s="3">
        <v>0</v>
      </c>
      <c r="F270" s="3">
        <v>0</v>
      </c>
      <c r="G270" s="3"/>
      <c r="H270" s="3"/>
      <c r="I270" s="3"/>
      <c r="J270" s="3"/>
      <c r="K270" s="3"/>
      <c r="L270" s="3"/>
      <c r="M270" s="3"/>
    </row>
    <row r="271" spans="1:13" ht="12.75" hidden="1" x14ac:dyDescent="0.2">
      <c r="A271" s="30" t="s">
        <v>609</v>
      </c>
      <c r="B271" s="3">
        <v>0</v>
      </c>
      <c r="C271" s="3">
        <v>0</v>
      </c>
      <c r="D271" s="3">
        <v>0</v>
      </c>
      <c r="E271" s="3">
        <v>0</v>
      </c>
      <c r="F271" s="3">
        <v>0</v>
      </c>
      <c r="G271" s="3"/>
      <c r="H271" s="3"/>
      <c r="I271" s="3"/>
      <c r="J271" s="3"/>
      <c r="K271" s="3"/>
      <c r="L271" s="3"/>
      <c r="M271" s="3"/>
    </row>
    <row r="272" spans="1:13" ht="12.75" hidden="1" x14ac:dyDescent="0.2">
      <c r="A272" s="30" t="s">
        <v>560</v>
      </c>
      <c r="B272" s="3">
        <v>0</v>
      </c>
      <c r="C272" s="3">
        <v>0</v>
      </c>
      <c r="D272" s="3">
        <v>0</v>
      </c>
      <c r="E272" s="3">
        <v>0</v>
      </c>
      <c r="F272" s="3">
        <v>0</v>
      </c>
      <c r="G272" s="3"/>
      <c r="H272" s="3"/>
      <c r="I272" s="3"/>
      <c r="J272" s="3"/>
      <c r="K272" s="3"/>
      <c r="L272" s="3"/>
      <c r="M272" s="3"/>
    </row>
    <row r="273" spans="1:13" ht="12.75" hidden="1" x14ac:dyDescent="0.2">
      <c r="A273" s="30" t="s">
        <v>610</v>
      </c>
      <c r="B273" s="3">
        <v>0</v>
      </c>
      <c r="C273" s="3">
        <v>0</v>
      </c>
      <c r="D273" s="3">
        <v>0</v>
      </c>
      <c r="E273" s="3">
        <v>0</v>
      </c>
      <c r="F273" s="3">
        <v>0</v>
      </c>
      <c r="G273" s="3"/>
      <c r="H273" s="3"/>
      <c r="I273" s="3"/>
      <c r="J273" s="3"/>
      <c r="K273" s="3"/>
      <c r="L273" s="3"/>
      <c r="M273" s="3"/>
    </row>
    <row r="274" spans="1:13" ht="12.75" hidden="1" x14ac:dyDescent="0.2">
      <c r="A274" s="30" t="s">
        <v>611</v>
      </c>
      <c r="B274" s="3">
        <v>0</v>
      </c>
      <c r="C274" s="3">
        <v>0</v>
      </c>
      <c r="D274" s="3">
        <v>0</v>
      </c>
      <c r="E274" s="3">
        <v>0</v>
      </c>
      <c r="F274" s="3">
        <v>0</v>
      </c>
      <c r="G274" s="3"/>
      <c r="H274" s="3"/>
      <c r="I274" s="3"/>
      <c r="J274" s="3"/>
      <c r="K274" s="3"/>
      <c r="L274" s="3"/>
      <c r="M274" s="3"/>
    </row>
    <row r="275" spans="1:13" ht="12.75" hidden="1" x14ac:dyDescent="0.2">
      <c r="A275" s="30" t="s">
        <v>612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/>
      <c r="H275" s="2"/>
      <c r="I275" s="2"/>
      <c r="J275" s="2"/>
      <c r="K275" s="2"/>
      <c r="L275" s="2"/>
      <c r="M275" s="2"/>
    </row>
    <row r="276" spans="1:13" ht="12.75" hidden="1" x14ac:dyDescent="0.2">
      <c r="A276" s="30" t="s">
        <v>613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/>
      <c r="H276" s="2"/>
      <c r="I276" s="2"/>
      <c r="J276" s="2"/>
      <c r="K276" s="2"/>
      <c r="L276" s="2"/>
      <c r="M276" s="2"/>
    </row>
    <row r="277" spans="1:13" ht="12.75" hidden="1" x14ac:dyDescent="0.2">
      <c r="A277" s="30" t="s">
        <v>614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/>
      <c r="H277" s="3"/>
      <c r="I277" s="3"/>
      <c r="J277" s="3"/>
      <c r="K277" s="3"/>
      <c r="L277" s="3"/>
      <c r="M277" s="3"/>
    </row>
    <row r="278" spans="1:13" ht="12.75" hidden="1" x14ac:dyDescent="0.2">
      <c r="A278" s="30" t="s">
        <v>615</v>
      </c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/>
      <c r="H278" s="3"/>
      <c r="I278" s="3"/>
      <c r="J278" s="3"/>
      <c r="K278" s="3"/>
      <c r="L278" s="3"/>
      <c r="M278" s="3"/>
    </row>
    <row r="279" spans="1:13" ht="12.75" hidden="1" x14ac:dyDescent="0.2">
      <c r="A279" s="30" t="s">
        <v>616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/>
      <c r="H279" s="2"/>
      <c r="I279" s="2"/>
      <c r="J279" s="2"/>
      <c r="K279" s="2"/>
      <c r="L279" s="2"/>
      <c r="M279" s="2"/>
    </row>
    <row r="280" spans="1:13" ht="12.75" x14ac:dyDescent="0.2">
      <c r="A280" s="30"/>
      <c r="B280" s="45">
        <f>SUM(B207:B279)</f>
        <v>-597323.29</v>
      </c>
      <c r="C280" s="45">
        <f>SUM(C207:C279)</f>
        <v>-594792.47</v>
      </c>
      <c r="D280" s="45">
        <f>SUM(D207:D279)</f>
        <v>-703181.7699999999</v>
      </c>
      <c r="E280" s="45">
        <f>SUM(E207:E279)</f>
        <v>-600865.38000000012</v>
      </c>
      <c r="F280" s="45">
        <f>SUM(F207:F279)</f>
        <v>-579054.41999999981</v>
      </c>
      <c r="G280" s="45"/>
      <c r="H280" s="45"/>
      <c r="I280" s="45"/>
      <c r="J280" s="45"/>
      <c r="K280" s="45"/>
      <c r="L280" s="45"/>
      <c r="M280" s="45"/>
    </row>
    <row r="281" spans="1:13" ht="12.75" x14ac:dyDescent="0.2">
      <c r="A281" s="30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71" t="s">
        <v>617</v>
      </c>
      <c r="B282" s="40">
        <f>+B280+B205+B168+B119</f>
        <v>3434643.5300000003</v>
      </c>
      <c r="C282" s="40">
        <f>+C280+C205+C168+C119</f>
        <v>3670369.6399999987</v>
      </c>
      <c r="D282" s="40">
        <f>+D280+D205+D168+D119</f>
        <v>3640407.3800000008</v>
      </c>
      <c r="E282" s="40">
        <f>+E280+E205+E168+E119</f>
        <v>3790597.0600000005</v>
      </c>
      <c r="F282" s="40">
        <f>+F280+F205+F168+F119</f>
        <v>3939295.9799999986</v>
      </c>
      <c r="G282" s="40"/>
      <c r="H282" s="40"/>
      <c r="I282" s="40"/>
      <c r="J282" s="40"/>
      <c r="K282" s="40"/>
      <c r="L282" s="40"/>
      <c r="M282" s="40"/>
    </row>
    <row r="283" spans="1:13" ht="12.75" x14ac:dyDescent="0.2">
      <c r="A283" s="30"/>
      <c r="B283" s="3"/>
      <c r="C283" s="3"/>
      <c r="D283" s="3"/>
      <c r="E283" s="3"/>
      <c r="F283" s="3">
        <v>0</v>
      </c>
      <c r="G283" s="3"/>
      <c r="H283" s="3"/>
      <c r="I283" s="3"/>
      <c r="J283" s="3"/>
      <c r="K283" s="3"/>
      <c r="L283" s="3"/>
      <c r="M283" s="3"/>
    </row>
    <row r="284" spans="1:13" ht="12.75" hidden="1" x14ac:dyDescent="0.2">
      <c r="A284" s="30" t="s">
        <v>618</v>
      </c>
      <c r="B284" s="3">
        <v>0</v>
      </c>
      <c r="C284" s="3">
        <v>0</v>
      </c>
      <c r="D284" s="3">
        <v>0</v>
      </c>
      <c r="E284" s="3">
        <v>0</v>
      </c>
      <c r="F284" s="3">
        <v>0</v>
      </c>
      <c r="G284" s="3"/>
      <c r="H284" s="3"/>
      <c r="I284" s="3"/>
      <c r="J284" s="3"/>
      <c r="K284" s="3"/>
      <c r="L284" s="3"/>
      <c r="M284" s="3"/>
    </row>
    <row r="285" spans="1:13" ht="12.75" hidden="1" x14ac:dyDescent="0.2">
      <c r="A285" s="30" t="s">
        <v>619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/>
      <c r="H285" s="2"/>
      <c r="I285" s="2"/>
      <c r="J285" s="2"/>
      <c r="K285" s="2"/>
      <c r="L285" s="2"/>
      <c r="M285" s="2"/>
    </row>
    <row r="286" spans="1:13" ht="12.75" x14ac:dyDescent="0.2">
      <c r="A286" s="30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3.5" thickBot="1" x14ac:dyDescent="0.25">
      <c r="A287" s="71" t="s">
        <v>620</v>
      </c>
      <c r="B287" s="75">
        <f>B282+B284+B285</f>
        <v>3434643.5300000003</v>
      </c>
      <c r="C287" s="75">
        <f>C282+C284+C285</f>
        <v>3670369.6399999987</v>
      </c>
      <c r="D287" s="75">
        <f>D282+D284+D285</f>
        <v>3640407.3800000008</v>
      </c>
      <c r="E287" s="75">
        <f>E282+E284+E285</f>
        <v>3790597.0600000005</v>
      </c>
      <c r="F287" s="75">
        <f>F282+F284+F285</f>
        <v>3939295.9799999986</v>
      </c>
      <c r="G287" s="75"/>
      <c r="H287" s="75"/>
      <c r="I287" s="75"/>
      <c r="J287" s="75"/>
      <c r="K287" s="75"/>
      <c r="L287" s="75"/>
      <c r="M287" s="75"/>
    </row>
    <row r="288" spans="1:13" ht="13.5" thickTop="1" x14ac:dyDescent="0.2">
      <c r="A288" s="7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3.5" thickBot="1" x14ac:dyDescent="0.25">
      <c r="A289" s="71" t="s">
        <v>621</v>
      </c>
      <c r="B289" s="5">
        <v>5329358</v>
      </c>
      <c r="C289" s="5">
        <v>5922011</v>
      </c>
      <c r="D289" s="5">
        <v>5922011</v>
      </c>
      <c r="E289" s="5">
        <v>5922011</v>
      </c>
      <c r="F289" s="5">
        <v>5922011</v>
      </c>
      <c r="G289" s="5"/>
      <c r="H289" s="5"/>
      <c r="I289" s="5"/>
      <c r="J289" s="5"/>
      <c r="K289" s="5"/>
      <c r="L289" s="5"/>
      <c r="M289" s="5"/>
    </row>
    <row r="290" spans="1:13" ht="15" thickTop="1" x14ac:dyDescent="0.2">
      <c r="A290" s="68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3.5" thickBot="1" x14ac:dyDescent="0.25">
      <c r="A291" s="71" t="s">
        <v>622</v>
      </c>
      <c r="B291" s="76">
        <f>IFERROR(+B287/B289,0)</f>
        <v>0.64447603820197485</v>
      </c>
      <c r="C291" s="76">
        <f>IFERROR(+C287/C289,0)</f>
        <v>0.61978433339620587</v>
      </c>
      <c r="D291" s="76">
        <f>IFERROR(+D287/D289,0)</f>
        <v>0.61472485951140599</v>
      </c>
      <c r="E291" s="76">
        <f>IFERROR(+E287/E289,0)</f>
        <v>0.64008612277147081</v>
      </c>
      <c r="F291" s="76">
        <f>IFERROR(+F287/F289,0)</f>
        <v>0.66519565397632641</v>
      </c>
      <c r="G291" s="76"/>
      <c r="H291" s="76"/>
      <c r="I291" s="76"/>
      <c r="J291" s="76"/>
      <c r="K291" s="76"/>
      <c r="L291" s="76"/>
      <c r="M291" s="76"/>
    </row>
    <row r="292" spans="1:13" ht="15" thickTop="1" x14ac:dyDescent="0.2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71" t="s">
        <v>623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hidden="1" x14ac:dyDescent="0.2">
      <c r="A294" s="30" t="s">
        <v>624</v>
      </c>
      <c r="B294" s="3">
        <v>0</v>
      </c>
      <c r="C294" s="3">
        <v>0</v>
      </c>
      <c r="D294" s="3">
        <v>0</v>
      </c>
      <c r="E294" s="3">
        <v>0</v>
      </c>
      <c r="F294" s="3">
        <v>0</v>
      </c>
      <c r="G294" s="3"/>
      <c r="H294" s="3"/>
      <c r="I294" s="3"/>
      <c r="J294" s="3"/>
      <c r="K294" s="3"/>
      <c r="L294" s="3"/>
      <c r="M294" s="3"/>
    </row>
    <row r="295" spans="1:13" ht="12.75" hidden="1" x14ac:dyDescent="0.2">
      <c r="A295" s="30" t="s">
        <v>108</v>
      </c>
      <c r="B295" s="3">
        <v>0</v>
      </c>
      <c r="C295" s="3">
        <v>0</v>
      </c>
      <c r="D295" s="3">
        <v>0</v>
      </c>
      <c r="E295" s="3">
        <v>0</v>
      </c>
      <c r="F295" s="3">
        <v>0</v>
      </c>
      <c r="G295" s="3"/>
      <c r="H295" s="3"/>
      <c r="I295" s="3"/>
      <c r="J295" s="3"/>
      <c r="K295" s="3"/>
      <c r="L295" s="3"/>
      <c r="M295" s="3"/>
    </row>
    <row r="296" spans="1:13" ht="12.75" hidden="1" x14ac:dyDescent="0.2">
      <c r="A296" s="30" t="s">
        <v>399</v>
      </c>
      <c r="B296" s="3">
        <v>0</v>
      </c>
      <c r="C296" s="3">
        <v>0</v>
      </c>
      <c r="D296" s="3">
        <v>0</v>
      </c>
      <c r="E296" s="3">
        <v>0</v>
      </c>
      <c r="F296" s="3">
        <v>0</v>
      </c>
      <c r="G296" s="3"/>
      <c r="H296" s="3"/>
      <c r="I296" s="3"/>
      <c r="J296" s="3"/>
      <c r="K296" s="3"/>
      <c r="L296" s="3"/>
      <c r="M296" s="3"/>
    </row>
    <row r="297" spans="1:13" ht="12.75" hidden="1" x14ac:dyDescent="0.2">
      <c r="A297" s="30" t="s">
        <v>625</v>
      </c>
      <c r="B297" s="3">
        <v>0</v>
      </c>
      <c r="C297" s="3">
        <v>0</v>
      </c>
      <c r="D297" s="3">
        <v>0</v>
      </c>
      <c r="E297" s="3">
        <v>0</v>
      </c>
      <c r="F297" s="3">
        <v>0</v>
      </c>
      <c r="G297" s="3"/>
      <c r="H297" s="3"/>
      <c r="I297" s="3"/>
      <c r="J297" s="3"/>
      <c r="K297" s="3"/>
      <c r="L297" s="3"/>
      <c r="M297" s="3"/>
    </row>
    <row r="298" spans="1:13" ht="12.75" hidden="1" x14ac:dyDescent="0.2">
      <c r="A298" s="30" t="s">
        <v>626</v>
      </c>
      <c r="B298" s="3">
        <v>0</v>
      </c>
      <c r="C298" s="3">
        <v>0</v>
      </c>
      <c r="D298" s="3">
        <v>0</v>
      </c>
      <c r="E298" s="3">
        <v>0</v>
      </c>
      <c r="F298" s="3">
        <v>0</v>
      </c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30" t="s">
        <v>627</v>
      </c>
      <c r="B299" s="3">
        <v>3916.6600000000035</v>
      </c>
      <c r="C299" s="3">
        <v>3916.6600000000035</v>
      </c>
      <c r="D299" s="3">
        <v>28916.659999999989</v>
      </c>
      <c r="E299" s="3">
        <v>-9416.6699999999983</v>
      </c>
      <c r="F299" s="3">
        <v>-46161.99</v>
      </c>
      <c r="G299" s="3"/>
      <c r="H299" s="3"/>
      <c r="I299" s="3"/>
      <c r="J299" s="3"/>
      <c r="K299" s="3"/>
      <c r="L299" s="3"/>
      <c r="M299" s="3"/>
    </row>
    <row r="300" spans="1:13" ht="12.75" hidden="1" x14ac:dyDescent="0.2">
      <c r="A300" s="30" t="s">
        <v>473</v>
      </c>
      <c r="B300" s="3">
        <v>0</v>
      </c>
      <c r="C300" s="3">
        <v>0</v>
      </c>
      <c r="D300" s="3">
        <v>0</v>
      </c>
      <c r="E300" s="3">
        <v>0</v>
      </c>
      <c r="F300" s="3">
        <v>0</v>
      </c>
      <c r="G300" s="3"/>
      <c r="H300" s="3"/>
      <c r="I300" s="3"/>
      <c r="J300" s="3"/>
      <c r="K300" s="3"/>
      <c r="L300" s="3"/>
      <c r="M300" s="3"/>
    </row>
    <row r="301" spans="1:13" ht="12.75" hidden="1" x14ac:dyDescent="0.2">
      <c r="A301" s="30" t="s">
        <v>628</v>
      </c>
      <c r="B301" s="3">
        <v>0</v>
      </c>
      <c r="C301" s="3">
        <v>0</v>
      </c>
      <c r="D301" s="3">
        <v>0</v>
      </c>
      <c r="E301" s="3">
        <v>0</v>
      </c>
      <c r="F301" s="3">
        <v>0</v>
      </c>
      <c r="G301" s="3"/>
      <c r="H301" s="3"/>
      <c r="I301" s="3"/>
      <c r="J301" s="3"/>
      <c r="K301" s="3"/>
      <c r="L301" s="3"/>
      <c r="M301" s="3"/>
    </row>
    <row r="302" spans="1:13" ht="12.75" hidden="1" x14ac:dyDescent="0.2">
      <c r="A302" s="30" t="s">
        <v>496</v>
      </c>
      <c r="B302" s="3">
        <v>0</v>
      </c>
      <c r="C302" s="3">
        <v>0</v>
      </c>
      <c r="D302" s="3">
        <v>0</v>
      </c>
      <c r="E302" s="3">
        <v>0</v>
      </c>
      <c r="F302" s="3">
        <v>0</v>
      </c>
      <c r="G302" s="3"/>
      <c r="H302" s="3"/>
      <c r="I302" s="3"/>
      <c r="J302" s="3"/>
      <c r="K302" s="3"/>
      <c r="L302" s="3"/>
      <c r="M302" s="3"/>
    </row>
    <row r="303" spans="1:13" ht="12.75" hidden="1" x14ac:dyDescent="0.2">
      <c r="A303" s="30" t="s">
        <v>629</v>
      </c>
      <c r="B303" s="3">
        <v>0</v>
      </c>
      <c r="C303" s="3">
        <v>0</v>
      </c>
      <c r="D303" s="3">
        <v>0</v>
      </c>
      <c r="E303" s="3">
        <v>0</v>
      </c>
      <c r="F303" s="3">
        <v>0</v>
      </c>
      <c r="G303" s="3"/>
      <c r="H303" s="3"/>
      <c r="I303" s="3"/>
      <c r="J303" s="3"/>
      <c r="K303" s="3"/>
      <c r="L303" s="3"/>
      <c r="M303" s="3"/>
    </row>
    <row r="304" spans="1:13" ht="12.75" hidden="1" x14ac:dyDescent="0.2">
      <c r="A304" s="30" t="s">
        <v>154</v>
      </c>
      <c r="B304" s="3">
        <v>0</v>
      </c>
      <c r="C304" s="3">
        <v>0</v>
      </c>
      <c r="D304" s="3">
        <v>0</v>
      </c>
      <c r="E304" s="3">
        <v>0</v>
      </c>
      <c r="F304" s="3">
        <v>0</v>
      </c>
      <c r="G304" s="3"/>
      <c r="H304" s="3"/>
      <c r="I304" s="3"/>
      <c r="J304" s="3"/>
      <c r="K304" s="3"/>
      <c r="L304" s="3"/>
      <c r="M304" s="3"/>
    </row>
    <row r="305" spans="1:13" ht="12.75" hidden="1" x14ac:dyDescent="0.2">
      <c r="A305" s="30" t="s">
        <v>630</v>
      </c>
      <c r="B305" s="3">
        <v>0</v>
      </c>
      <c r="C305" s="3">
        <v>0</v>
      </c>
      <c r="D305" s="3">
        <v>0</v>
      </c>
      <c r="E305" s="3">
        <v>0</v>
      </c>
      <c r="F305" s="3">
        <v>0</v>
      </c>
      <c r="G305" s="3"/>
      <c r="H305" s="3"/>
      <c r="I305" s="3"/>
      <c r="J305" s="3"/>
      <c r="K305" s="3"/>
      <c r="L305" s="3"/>
      <c r="M305" s="3"/>
    </row>
    <row r="306" spans="1:13" ht="12.75" hidden="1" x14ac:dyDescent="0.2">
      <c r="A306" s="30" t="s">
        <v>631</v>
      </c>
      <c r="B306" s="3">
        <v>0</v>
      </c>
      <c r="C306" s="3">
        <v>0</v>
      </c>
      <c r="D306" s="3">
        <v>0</v>
      </c>
      <c r="E306" s="3">
        <v>0</v>
      </c>
      <c r="F306" s="3">
        <v>0</v>
      </c>
      <c r="G306" s="3"/>
      <c r="H306" s="3"/>
      <c r="I306" s="3"/>
      <c r="J306" s="3"/>
      <c r="K306" s="3"/>
      <c r="L306" s="3"/>
      <c r="M306" s="3"/>
    </row>
    <row r="307" spans="1:13" ht="12.75" hidden="1" x14ac:dyDescent="0.2">
      <c r="A307" s="30" t="s">
        <v>632</v>
      </c>
      <c r="B307" s="3">
        <v>0</v>
      </c>
      <c r="C307" s="3">
        <v>0</v>
      </c>
      <c r="D307" s="3">
        <v>0</v>
      </c>
      <c r="E307" s="3">
        <v>0</v>
      </c>
      <c r="F307" s="3">
        <v>0</v>
      </c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30" t="s">
        <v>633</v>
      </c>
      <c r="B308" s="3">
        <v>7333.3300000000017</v>
      </c>
      <c r="C308" s="3">
        <v>7333.3300000000017</v>
      </c>
      <c r="D308" s="3">
        <v>7333.3300000000017</v>
      </c>
      <c r="E308" s="3">
        <v>-22000</v>
      </c>
      <c r="F308" s="3">
        <v>-22000</v>
      </c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30" t="s">
        <v>634</v>
      </c>
      <c r="B309" s="3">
        <v>5416.67</v>
      </c>
      <c r="C309" s="3">
        <v>5416.67</v>
      </c>
      <c r="D309" s="3">
        <v>5416.67</v>
      </c>
      <c r="E309" s="3">
        <v>5416.67</v>
      </c>
      <c r="F309" s="3">
        <v>5416.6699999999983</v>
      </c>
      <c r="G309" s="3"/>
      <c r="H309" s="3"/>
      <c r="I309" s="3"/>
      <c r="J309" s="3"/>
      <c r="K309" s="3"/>
      <c r="L309" s="3"/>
      <c r="M309" s="3"/>
    </row>
    <row r="310" spans="1:13" ht="12.75" hidden="1" x14ac:dyDescent="0.2">
      <c r="A310" s="30" t="s">
        <v>635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/>
      <c r="H310" s="3"/>
      <c r="I310" s="3"/>
      <c r="J310" s="3"/>
      <c r="K310" s="3"/>
      <c r="L310" s="3"/>
      <c r="M310" s="3"/>
    </row>
    <row r="311" spans="1:13" ht="12.75" hidden="1" x14ac:dyDescent="0.2">
      <c r="A311" s="30" t="s">
        <v>636</v>
      </c>
      <c r="B311" s="3">
        <v>0</v>
      </c>
      <c r="C311" s="3">
        <v>0</v>
      </c>
      <c r="D311" s="3">
        <v>0</v>
      </c>
      <c r="E311" s="3">
        <v>0</v>
      </c>
      <c r="F311" s="3">
        <v>0</v>
      </c>
      <c r="G311" s="3"/>
      <c r="H311" s="3"/>
      <c r="I311" s="3"/>
      <c r="J311" s="3"/>
      <c r="K311" s="3"/>
      <c r="L311" s="3"/>
      <c r="M311" s="3"/>
    </row>
    <row r="312" spans="1:13" ht="12.75" hidden="1" x14ac:dyDescent="0.2">
      <c r="A312" s="30" t="s">
        <v>637</v>
      </c>
      <c r="B312" s="3">
        <v>0</v>
      </c>
      <c r="C312" s="3">
        <v>0</v>
      </c>
      <c r="D312" s="3">
        <v>0</v>
      </c>
      <c r="E312" s="3">
        <v>0</v>
      </c>
      <c r="F312" s="3">
        <v>0</v>
      </c>
      <c r="G312" s="3"/>
      <c r="H312" s="3"/>
      <c r="I312" s="3"/>
      <c r="J312" s="3"/>
      <c r="K312" s="3"/>
      <c r="L312" s="3"/>
      <c r="M312" s="3"/>
    </row>
    <row r="313" spans="1:13" ht="12.75" hidden="1" x14ac:dyDescent="0.2">
      <c r="A313" s="30" t="s">
        <v>638</v>
      </c>
      <c r="B313" s="3">
        <v>0</v>
      </c>
      <c r="C313" s="3">
        <v>0</v>
      </c>
      <c r="D313" s="3">
        <v>0</v>
      </c>
      <c r="E313" s="3">
        <v>0</v>
      </c>
      <c r="F313" s="3">
        <v>0</v>
      </c>
      <c r="G313" s="3"/>
      <c r="H313" s="3"/>
      <c r="I313" s="3"/>
      <c r="J313" s="3"/>
      <c r="K313" s="3"/>
      <c r="L313" s="3"/>
      <c r="M313" s="3"/>
    </row>
    <row r="314" spans="1:13" ht="12.75" hidden="1" x14ac:dyDescent="0.2">
      <c r="A314" s="30" t="s">
        <v>639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/>
      <c r="H314" s="3"/>
      <c r="I314" s="3"/>
      <c r="J314" s="3"/>
      <c r="K314" s="3"/>
      <c r="L314" s="3"/>
      <c r="M314" s="3"/>
    </row>
    <row r="315" spans="1:13" ht="12.75" hidden="1" x14ac:dyDescent="0.2">
      <c r="A315" s="30" t="s">
        <v>640</v>
      </c>
      <c r="B315" s="3">
        <v>0</v>
      </c>
      <c r="C315" s="3">
        <v>0</v>
      </c>
      <c r="D315" s="3">
        <v>0</v>
      </c>
      <c r="E315" s="3">
        <v>0</v>
      </c>
      <c r="F315" s="3">
        <v>0</v>
      </c>
      <c r="G315" s="3"/>
      <c r="H315" s="3"/>
      <c r="I315" s="3"/>
      <c r="J315" s="3"/>
      <c r="K315" s="3"/>
      <c r="L315" s="3"/>
      <c r="M315" s="3"/>
    </row>
    <row r="316" spans="1:13" ht="12.75" hidden="1" x14ac:dyDescent="0.2">
      <c r="A316" s="30" t="s">
        <v>641</v>
      </c>
      <c r="B316" s="3">
        <v>0</v>
      </c>
      <c r="C316" s="3">
        <v>0</v>
      </c>
      <c r="D316" s="3">
        <v>0</v>
      </c>
      <c r="E316" s="3">
        <v>0</v>
      </c>
      <c r="F316" s="3">
        <v>0</v>
      </c>
      <c r="G316" s="3"/>
      <c r="H316" s="3"/>
      <c r="I316" s="3"/>
      <c r="J316" s="3"/>
      <c r="K316" s="3"/>
      <c r="L316" s="3"/>
      <c r="M316" s="3"/>
    </row>
    <row r="317" spans="1:13" ht="12.75" hidden="1" x14ac:dyDescent="0.2">
      <c r="A317" s="30" t="s">
        <v>642</v>
      </c>
      <c r="B317" s="3">
        <v>0</v>
      </c>
      <c r="C317" s="3">
        <v>0</v>
      </c>
      <c r="D317" s="3">
        <v>0</v>
      </c>
      <c r="E317" s="3">
        <v>0</v>
      </c>
      <c r="F317" s="3">
        <v>0</v>
      </c>
      <c r="G317" s="3"/>
      <c r="H317" s="3"/>
      <c r="I317" s="3"/>
      <c r="J317" s="3"/>
      <c r="K317" s="3"/>
      <c r="L317" s="3"/>
      <c r="M317" s="3"/>
    </row>
    <row r="318" spans="1:13" ht="12.75" hidden="1" x14ac:dyDescent="0.2">
      <c r="A318" s="30" t="s">
        <v>643</v>
      </c>
      <c r="B318" s="3">
        <v>0</v>
      </c>
      <c r="C318" s="3">
        <v>0</v>
      </c>
      <c r="D318" s="3">
        <v>0</v>
      </c>
      <c r="E318" s="3">
        <v>0</v>
      </c>
      <c r="F318" s="3">
        <v>0</v>
      </c>
      <c r="G318" s="3"/>
      <c r="H318" s="3"/>
      <c r="I318" s="3"/>
      <c r="J318" s="3"/>
      <c r="K318" s="3"/>
      <c r="L318" s="3"/>
      <c r="M318" s="3"/>
    </row>
    <row r="319" spans="1:13" ht="12.75" hidden="1" x14ac:dyDescent="0.2">
      <c r="A319" s="30" t="s">
        <v>513</v>
      </c>
      <c r="B319" s="3">
        <v>0</v>
      </c>
      <c r="C319" s="3">
        <v>0</v>
      </c>
      <c r="D319" s="3">
        <v>0</v>
      </c>
      <c r="E319" s="3">
        <v>0</v>
      </c>
      <c r="F319" s="3">
        <v>0</v>
      </c>
      <c r="G319" s="3"/>
      <c r="H319" s="3"/>
      <c r="I319" s="3"/>
      <c r="J319" s="3"/>
      <c r="K319" s="3"/>
      <c r="L319" s="3"/>
      <c r="M319" s="3"/>
    </row>
    <row r="320" spans="1:13" ht="12.75" hidden="1" x14ac:dyDescent="0.2">
      <c r="A320" s="30" t="s">
        <v>644</v>
      </c>
      <c r="B320" s="3">
        <v>0</v>
      </c>
      <c r="C320" s="3">
        <v>0</v>
      </c>
      <c r="D320" s="3">
        <v>0</v>
      </c>
      <c r="E320" s="3">
        <v>0</v>
      </c>
      <c r="F320" s="3">
        <v>0</v>
      </c>
      <c r="G320" s="3"/>
      <c r="H320" s="3"/>
      <c r="I320" s="3"/>
      <c r="J320" s="3"/>
      <c r="K320" s="3"/>
      <c r="L320" s="3"/>
      <c r="M320" s="3"/>
    </row>
    <row r="321" spans="1:13" ht="12.75" hidden="1" x14ac:dyDescent="0.2">
      <c r="A321" s="30" t="s">
        <v>99</v>
      </c>
      <c r="B321" s="3">
        <v>0</v>
      </c>
      <c r="C321" s="3">
        <v>0</v>
      </c>
      <c r="D321" s="3">
        <v>0</v>
      </c>
      <c r="E321" s="3">
        <v>0</v>
      </c>
      <c r="F321" s="3">
        <v>0</v>
      </c>
      <c r="G321" s="3"/>
      <c r="H321" s="3"/>
      <c r="I321" s="3"/>
      <c r="J321" s="3"/>
      <c r="K321" s="3"/>
      <c r="L321" s="3"/>
      <c r="M321" s="3"/>
    </row>
    <row r="322" spans="1:13" ht="12.75" hidden="1" x14ac:dyDescent="0.2">
      <c r="A322" s="30" t="s">
        <v>645</v>
      </c>
      <c r="B322" s="3">
        <v>0</v>
      </c>
      <c r="C322" s="3">
        <v>0</v>
      </c>
      <c r="D322" s="3">
        <v>0</v>
      </c>
      <c r="E322" s="3">
        <v>0</v>
      </c>
      <c r="F322" s="3">
        <v>0</v>
      </c>
      <c r="G322" s="3"/>
      <c r="H322" s="3"/>
      <c r="I322" s="3"/>
      <c r="J322" s="3"/>
      <c r="K322" s="3"/>
      <c r="L322" s="3"/>
      <c r="M322" s="3"/>
    </row>
    <row r="323" spans="1:13" ht="12.75" hidden="1" x14ac:dyDescent="0.2">
      <c r="A323" s="30" t="s">
        <v>646</v>
      </c>
      <c r="B323" s="3">
        <v>0</v>
      </c>
      <c r="C323" s="3">
        <v>0</v>
      </c>
      <c r="D323" s="3">
        <v>0</v>
      </c>
      <c r="E323" s="3">
        <v>0</v>
      </c>
      <c r="F323" s="3">
        <v>0</v>
      </c>
      <c r="G323" s="3"/>
      <c r="H323" s="3"/>
      <c r="I323" s="3"/>
      <c r="J323" s="3"/>
      <c r="K323" s="3"/>
      <c r="L323" s="3"/>
      <c r="M323" s="3"/>
    </row>
    <row r="324" spans="1:13" ht="12.75" hidden="1" x14ac:dyDescent="0.2">
      <c r="A324" s="30" t="s">
        <v>494</v>
      </c>
      <c r="B324" s="3">
        <v>0</v>
      </c>
      <c r="C324" s="3">
        <v>0</v>
      </c>
      <c r="D324" s="3">
        <v>0</v>
      </c>
      <c r="E324" s="3">
        <v>0</v>
      </c>
      <c r="F324" s="3">
        <v>0</v>
      </c>
      <c r="G324" s="3"/>
      <c r="H324" s="3"/>
      <c r="I324" s="3"/>
      <c r="J324" s="3"/>
      <c r="K324" s="3"/>
      <c r="L324" s="3"/>
      <c r="M324" s="3"/>
    </row>
    <row r="325" spans="1:13" ht="12.75" hidden="1" x14ac:dyDescent="0.2">
      <c r="A325" s="30" t="s">
        <v>647</v>
      </c>
      <c r="B325" s="3">
        <v>0</v>
      </c>
      <c r="C325" s="3">
        <v>0</v>
      </c>
      <c r="D325" s="3">
        <v>0</v>
      </c>
      <c r="E325" s="3">
        <v>0</v>
      </c>
      <c r="F325" s="3">
        <v>0</v>
      </c>
      <c r="G325" s="3"/>
      <c r="H325" s="3"/>
      <c r="I325" s="3"/>
      <c r="J325" s="3"/>
      <c r="K325" s="3"/>
      <c r="L325" s="3"/>
      <c r="M325" s="3"/>
    </row>
    <row r="326" spans="1:13" ht="12.75" hidden="1" x14ac:dyDescent="0.2">
      <c r="A326" s="30" t="s">
        <v>648</v>
      </c>
      <c r="B326" s="3">
        <v>0</v>
      </c>
      <c r="C326" s="3">
        <v>0</v>
      </c>
      <c r="D326" s="3">
        <v>0</v>
      </c>
      <c r="E326" s="3">
        <v>0</v>
      </c>
      <c r="F326" s="3">
        <v>0</v>
      </c>
      <c r="G326" s="3"/>
      <c r="H326" s="3"/>
      <c r="I326" s="3"/>
      <c r="J326" s="3"/>
      <c r="K326" s="3"/>
      <c r="L326" s="3"/>
      <c r="M326" s="3"/>
    </row>
    <row r="327" spans="1:13" ht="12.75" hidden="1" x14ac:dyDescent="0.2">
      <c r="A327" s="30" t="s">
        <v>649</v>
      </c>
      <c r="B327" s="3">
        <v>0</v>
      </c>
      <c r="C327" s="3">
        <v>0</v>
      </c>
      <c r="D327" s="3">
        <v>0</v>
      </c>
      <c r="E327" s="3">
        <v>0</v>
      </c>
      <c r="F327" s="3">
        <v>0</v>
      </c>
      <c r="G327" s="3"/>
      <c r="H327" s="3"/>
      <c r="I327" s="3"/>
      <c r="J327" s="3"/>
      <c r="K327" s="3"/>
      <c r="L327" s="3"/>
      <c r="M327" s="3"/>
    </row>
    <row r="328" spans="1:13" ht="12.75" hidden="1" x14ac:dyDescent="0.2">
      <c r="A328" s="30" t="s">
        <v>273</v>
      </c>
      <c r="B328" s="3">
        <v>0</v>
      </c>
      <c r="C328" s="3">
        <v>0</v>
      </c>
      <c r="D328" s="3">
        <v>0</v>
      </c>
      <c r="E328" s="3">
        <v>0</v>
      </c>
      <c r="F328" s="3">
        <v>0</v>
      </c>
      <c r="G328" s="3"/>
      <c r="H328" s="3"/>
      <c r="I328" s="3"/>
      <c r="J328" s="3"/>
      <c r="K328" s="3"/>
      <c r="L328" s="3"/>
      <c r="M328" s="3"/>
    </row>
    <row r="329" spans="1:13" ht="12.75" hidden="1" x14ac:dyDescent="0.2">
      <c r="A329" s="30" t="s">
        <v>475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/>
      <c r="H329" s="2"/>
      <c r="I329" s="2"/>
      <c r="J329" s="2"/>
      <c r="K329" s="2"/>
      <c r="L329" s="2"/>
      <c r="M329" s="2"/>
    </row>
    <row r="330" spans="1:13" ht="12.75" hidden="1" x14ac:dyDescent="0.2">
      <c r="A330" s="30" t="s">
        <v>650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/>
      <c r="H330" s="2"/>
      <c r="I330" s="2"/>
      <c r="J330" s="2"/>
      <c r="K330" s="2"/>
      <c r="L330" s="2"/>
      <c r="M330" s="2"/>
    </row>
    <row r="331" spans="1:13" ht="12.75" hidden="1" x14ac:dyDescent="0.2">
      <c r="A331" s="30" t="s">
        <v>343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/>
      <c r="H331" s="2"/>
      <c r="I331" s="2"/>
      <c r="J331" s="2"/>
      <c r="K331" s="2"/>
      <c r="L331" s="2"/>
      <c r="M331" s="2"/>
    </row>
    <row r="332" spans="1:13" ht="12.75" hidden="1" x14ac:dyDescent="0.2">
      <c r="A332" s="30" t="s">
        <v>651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/>
      <c r="H332" s="2"/>
      <c r="I332" s="2"/>
      <c r="J332" s="2"/>
      <c r="K332" s="2"/>
      <c r="L332" s="2"/>
      <c r="M332" s="2"/>
    </row>
    <row r="333" spans="1:13" s="95" customFormat="1" ht="12.75" hidden="1" x14ac:dyDescent="0.2">
      <c r="A333" s="30" t="s">
        <v>652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/>
      <c r="H333" s="2"/>
      <c r="I333" s="2"/>
      <c r="J333" s="2"/>
      <c r="K333" s="2"/>
      <c r="L333" s="2"/>
      <c r="M333" s="2"/>
    </row>
    <row r="334" spans="1:13" ht="12.75" hidden="1" x14ac:dyDescent="0.2">
      <c r="A334" s="30" t="s">
        <v>653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/>
      <c r="H334" s="2"/>
      <c r="I334" s="2"/>
      <c r="J334" s="2"/>
      <c r="K334" s="2"/>
      <c r="L334" s="2"/>
      <c r="M334" s="2"/>
    </row>
    <row r="335" spans="1:13" ht="12.75" hidden="1" x14ac:dyDescent="0.2">
      <c r="A335" s="30" t="s">
        <v>654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/>
      <c r="H335" s="2"/>
      <c r="I335" s="2"/>
      <c r="J335" s="2"/>
      <c r="K335" s="2"/>
      <c r="L335" s="2"/>
      <c r="M335" s="2"/>
    </row>
    <row r="336" spans="1:13" ht="12.75" hidden="1" x14ac:dyDescent="0.2">
      <c r="A336" s="30" t="s">
        <v>654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/>
      <c r="H336" s="2"/>
      <c r="I336" s="2"/>
      <c r="J336" s="2"/>
      <c r="K336" s="2"/>
      <c r="L336" s="2"/>
      <c r="M336" s="2"/>
    </row>
    <row r="337" spans="1:16" ht="12.75" hidden="1" x14ac:dyDescent="0.2">
      <c r="A337" s="30" t="s">
        <v>654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/>
      <c r="H337" s="2"/>
      <c r="I337" s="2"/>
      <c r="J337" s="2"/>
      <c r="K337" s="2"/>
      <c r="L337" s="2"/>
      <c r="M337" s="2"/>
    </row>
    <row r="338" spans="1:16" ht="12.75" hidden="1" x14ac:dyDescent="0.2">
      <c r="A338" s="30" t="s">
        <v>654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/>
      <c r="H338" s="2"/>
      <c r="I338" s="2"/>
      <c r="J338" s="2"/>
      <c r="K338" s="2"/>
      <c r="L338" s="2"/>
      <c r="M338" s="2"/>
    </row>
    <row r="339" spans="1:16" ht="14.25" x14ac:dyDescent="0.2">
      <c r="A339" s="58"/>
      <c r="B339" s="45">
        <f>SUM(B294:B338)</f>
        <v>16666.660000000003</v>
      </c>
      <c r="C339" s="45">
        <f>SUM(C294:C338)</f>
        <v>16666.660000000003</v>
      </c>
      <c r="D339" s="45">
        <f>SUM(D294:D338)</f>
        <v>41666.659999999989</v>
      </c>
      <c r="E339" s="45">
        <f>SUM(E294:E338)</f>
        <v>-26000</v>
      </c>
      <c r="F339" s="45">
        <f>SUM(F294:F338)</f>
        <v>-62745.319999999992</v>
      </c>
      <c r="G339" s="45"/>
      <c r="H339" s="45"/>
      <c r="I339" s="45"/>
      <c r="J339" s="45"/>
      <c r="K339" s="45"/>
      <c r="L339" s="45"/>
      <c r="M339" s="45"/>
    </row>
    <row r="340" spans="1:16" ht="12.75" x14ac:dyDescent="0.2">
      <c r="A340" s="71" t="s">
        <v>655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6" ht="12.75" hidden="1" x14ac:dyDescent="0.2">
      <c r="A341" s="30" t="s">
        <v>284</v>
      </c>
      <c r="B341" s="3">
        <v>0</v>
      </c>
      <c r="C341" s="3">
        <v>0</v>
      </c>
      <c r="D341" s="3">
        <v>0</v>
      </c>
      <c r="E341" s="3">
        <v>0</v>
      </c>
      <c r="F341" s="3">
        <v>0</v>
      </c>
      <c r="G341" s="3"/>
      <c r="H341" s="3"/>
      <c r="I341" s="3"/>
      <c r="J341" s="3"/>
      <c r="K341" s="3"/>
      <c r="L341" s="3"/>
      <c r="M341" s="3"/>
    </row>
    <row r="342" spans="1:16" ht="12.75" hidden="1" x14ac:dyDescent="0.2">
      <c r="A342" s="30" t="s">
        <v>656</v>
      </c>
      <c r="B342" s="3">
        <v>0</v>
      </c>
      <c r="C342" s="3">
        <v>0</v>
      </c>
      <c r="D342" s="3">
        <v>0</v>
      </c>
      <c r="E342" s="3">
        <v>0</v>
      </c>
      <c r="F342" s="3">
        <v>0</v>
      </c>
      <c r="G342" s="3"/>
      <c r="H342" s="3"/>
      <c r="I342" s="3"/>
      <c r="J342" s="3"/>
      <c r="K342" s="3"/>
      <c r="L342" s="3"/>
      <c r="M342" s="3"/>
    </row>
    <row r="343" spans="1:16" ht="12.75" hidden="1" x14ac:dyDescent="0.2">
      <c r="A343" s="30" t="s">
        <v>399</v>
      </c>
      <c r="B343" s="3">
        <v>0</v>
      </c>
      <c r="C343" s="3">
        <v>0</v>
      </c>
      <c r="D343" s="3">
        <v>0</v>
      </c>
      <c r="E343" s="3">
        <v>0</v>
      </c>
      <c r="F343" s="3">
        <v>0</v>
      </c>
      <c r="G343" s="3"/>
      <c r="H343" s="3"/>
      <c r="I343" s="3"/>
      <c r="J343" s="3"/>
      <c r="K343" s="3"/>
      <c r="L343" s="3"/>
      <c r="M343" s="3"/>
    </row>
    <row r="344" spans="1:16" ht="12.75" hidden="1" x14ac:dyDescent="0.2">
      <c r="A344" s="30" t="s">
        <v>657</v>
      </c>
      <c r="B344" s="3">
        <v>0</v>
      </c>
      <c r="C344" s="3">
        <v>0</v>
      </c>
      <c r="D344" s="3">
        <v>0</v>
      </c>
      <c r="E344" s="3">
        <v>0</v>
      </c>
      <c r="F344" s="3">
        <v>0</v>
      </c>
      <c r="G344" s="3"/>
      <c r="H344" s="3"/>
      <c r="I344" s="3"/>
      <c r="J344" s="3"/>
      <c r="K344" s="3"/>
      <c r="L344" s="3"/>
      <c r="M344" s="3"/>
    </row>
    <row r="345" spans="1:16" ht="12.75" hidden="1" x14ac:dyDescent="0.2">
      <c r="A345" s="30" t="s">
        <v>658</v>
      </c>
      <c r="B345" s="3">
        <v>0</v>
      </c>
      <c r="C345" s="3">
        <v>0</v>
      </c>
      <c r="D345" s="3">
        <v>0</v>
      </c>
      <c r="E345" s="3">
        <v>0</v>
      </c>
      <c r="F345" s="3">
        <v>0</v>
      </c>
      <c r="G345" s="3"/>
      <c r="H345" s="3"/>
      <c r="I345" s="3"/>
      <c r="J345" s="3"/>
      <c r="K345" s="3"/>
      <c r="L345" s="3"/>
      <c r="M345" s="3"/>
    </row>
    <row r="346" spans="1:16" ht="12.75" hidden="1" x14ac:dyDescent="0.2">
      <c r="A346" s="30" t="s">
        <v>648</v>
      </c>
      <c r="B346" s="3">
        <v>0</v>
      </c>
      <c r="C346" s="3">
        <v>0</v>
      </c>
      <c r="D346" s="3">
        <v>0</v>
      </c>
      <c r="E346" s="3">
        <v>0</v>
      </c>
      <c r="F346" s="3">
        <v>0</v>
      </c>
      <c r="G346" s="3"/>
      <c r="H346" s="3"/>
      <c r="I346" s="3"/>
      <c r="J346" s="3"/>
      <c r="K346" s="3"/>
      <c r="L346" s="3"/>
      <c r="M346" s="3"/>
    </row>
    <row r="347" spans="1:16" ht="12.75" hidden="1" x14ac:dyDescent="0.2">
      <c r="A347" s="30" t="s">
        <v>659</v>
      </c>
      <c r="B347" s="3">
        <v>0</v>
      </c>
      <c r="C347" s="3">
        <v>0</v>
      </c>
      <c r="D347" s="3">
        <v>0</v>
      </c>
      <c r="E347" s="3">
        <v>0</v>
      </c>
      <c r="F347" s="3">
        <v>0</v>
      </c>
      <c r="G347" s="3"/>
      <c r="H347" s="3"/>
      <c r="I347" s="3"/>
      <c r="J347" s="3"/>
      <c r="K347" s="3"/>
      <c r="L347" s="3"/>
      <c r="M347" s="3"/>
    </row>
    <row r="348" spans="1:16" ht="12.75" hidden="1" x14ac:dyDescent="0.2">
      <c r="A348" s="30" t="s">
        <v>660</v>
      </c>
      <c r="B348" s="3">
        <v>0</v>
      </c>
      <c r="C348" s="3">
        <v>0</v>
      </c>
      <c r="D348" s="3">
        <v>0</v>
      </c>
      <c r="E348" s="3">
        <v>0</v>
      </c>
      <c r="F348" s="3">
        <v>0</v>
      </c>
      <c r="G348" s="3"/>
      <c r="H348" s="3"/>
      <c r="I348" s="3"/>
      <c r="J348" s="3"/>
      <c r="K348" s="3"/>
      <c r="L348" s="3"/>
      <c r="M348" s="3"/>
    </row>
    <row r="349" spans="1:16" ht="12.75" hidden="1" x14ac:dyDescent="0.2">
      <c r="A349" s="30" t="s">
        <v>661</v>
      </c>
      <c r="B349" s="3">
        <v>0</v>
      </c>
      <c r="C349" s="3">
        <v>0</v>
      </c>
      <c r="D349" s="3">
        <v>0</v>
      </c>
      <c r="E349" s="3">
        <v>0</v>
      </c>
      <c r="F349" s="3">
        <v>0</v>
      </c>
      <c r="G349" s="3"/>
      <c r="H349" s="3"/>
      <c r="I349" s="3"/>
      <c r="J349" s="3"/>
      <c r="K349" s="3"/>
      <c r="L349" s="3"/>
      <c r="M349" s="3"/>
    </row>
    <row r="350" spans="1:16" ht="12.75" hidden="1" x14ac:dyDescent="0.2">
      <c r="A350" s="30" t="s">
        <v>657</v>
      </c>
      <c r="B350" s="3">
        <v>0</v>
      </c>
      <c r="C350" s="3">
        <v>0</v>
      </c>
      <c r="D350" s="3">
        <v>0</v>
      </c>
      <c r="E350" s="3">
        <v>0</v>
      </c>
      <c r="F350" s="3">
        <v>0</v>
      </c>
      <c r="G350" s="3"/>
      <c r="H350" s="3"/>
      <c r="I350" s="3"/>
      <c r="J350" s="3"/>
      <c r="K350" s="3"/>
      <c r="L350" s="3"/>
      <c r="M350" s="3"/>
    </row>
    <row r="351" spans="1:16" ht="12.75" hidden="1" x14ac:dyDescent="0.2">
      <c r="A351" s="30" t="s">
        <v>662</v>
      </c>
      <c r="B351" s="3">
        <v>0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</row>
    <row r="352" spans="1:16" ht="12.75" hidden="1" x14ac:dyDescent="0.2">
      <c r="A352" s="30" t="s">
        <v>663</v>
      </c>
      <c r="B352" s="3">
        <v>0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96"/>
      <c r="O352" s="96"/>
      <c r="P352" s="97"/>
    </row>
    <row r="353" spans="1:16" ht="12.75" x14ac:dyDescent="0.2">
      <c r="A353" s="30" t="s">
        <v>664</v>
      </c>
      <c r="B353" s="3">
        <v>12119.820000000007</v>
      </c>
      <c r="C353" s="3">
        <v>0</v>
      </c>
      <c r="D353" s="3">
        <v>-12119.820000000007</v>
      </c>
      <c r="E353" s="3">
        <v>12119.820000000007</v>
      </c>
      <c r="F353" s="3">
        <v>-12119.820000000007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96"/>
      <c r="O353" s="96"/>
      <c r="P353" s="97"/>
    </row>
    <row r="354" spans="1:16" ht="12.75" hidden="1" x14ac:dyDescent="0.2">
      <c r="A354" s="30" t="s">
        <v>665</v>
      </c>
      <c r="B354" s="3">
        <v>0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96"/>
      <c r="O354" s="96"/>
      <c r="P354" s="44"/>
    </row>
    <row r="355" spans="1:16" ht="12.75" hidden="1" x14ac:dyDescent="0.2">
      <c r="A355" s="30" t="s">
        <v>666</v>
      </c>
      <c r="B355" s="3">
        <v>0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96"/>
      <c r="O355" s="96"/>
      <c r="P355" s="96"/>
    </row>
    <row r="356" spans="1:16" ht="14.25" hidden="1" x14ac:dyDescent="0.2">
      <c r="A356" s="30" t="s">
        <v>667</v>
      </c>
      <c r="B356" s="3">
        <v>0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62"/>
      <c r="O356" s="62"/>
      <c r="P356" s="98"/>
    </row>
    <row r="357" spans="1:16" ht="12.75" hidden="1" x14ac:dyDescent="0.2">
      <c r="A357" s="30" t="s">
        <v>668</v>
      </c>
      <c r="B357" s="3">
        <v>0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62"/>
      <c r="O357" s="62"/>
    </row>
    <row r="358" spans="1:16" ht="12.75" hidden="1" x14ac:dyDescent="0.2">
      <c r="A358" s="30" t="s">
        <v>656</v>
      </c>
      <c r="B358" s="3">
        <v>0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62"/>
      <c r="O358" s="62"/>
      <c r="P358" s="62"/>
    </row>
    <row r="359" spans="1:16" ht="12.75" hidden="1" x14ac:dyDescent="0.2">
      <c r="A359" s="30" t="s">
        <v>669</v>
      </c>
      <c r="B359" s="3">
        <v>0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62"/>
      <c r="O359" s="62"/>
      <c r="P359" s="62"/>
    </row>
    <row r="360" spans="1:16" ht="12.75" hidden="1" x14ac:dyDescent="0.2">
      <c r="A360" s="30" t="s">
        <v>670</v>
      </c>
      <c r="B360" s="3">
        <v>0</v>
      </c>
      <c r="C360" s="3">
        <v>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62"/>
      <c r="O360" s="62"/>
      <c r="P360" s="62"/>
    </row>
    <row r="361" spans="1:16" ht="12.75" hidden="1" x14ac:dyDescent="0.2">
      <c r="A361" s="30" t="s">
        <v>671</v>
      </c>
      <c r="B361" s="3">
        <v>0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62"/>
      <c r="O361" s="62"/>
      <c r="P361" s="62"/>
    </row>
    <row r="362" spans="1:16" ht="12.75" hidden="1" x14ac:dyDescent="0.2">
      <c r="A362" s="30" t="s">
        <v>672</v>
      </c>
      <c r="B362" s="3">
        <v>0</v>
      </c>
      <c r="C362" s="3">
        <v>0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62"/>
      <c r="O362" s="62"/>
      <c r="P362" s="62"/>
    </row>
    <row r="363" spans="1:16" ht="12.75" hidden="1" x14ac:dyDescent="0.2">
      <c r="A363" s="30" t="s">
        <v>673</v>
      </c>
      <c r="B363" s="3">
        <v>0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99"/>
      <c r="O363" s="99"/>
      <c r="P363" s="96"/>
    </row>
    <row r="364" spans="1:16" ht="12.75" hidden="1" x14ac:dyDescent="0.2">
      <c r="A364" s="30" t="s">
        <v>674</v>
      </c>
      <c r="B364" s="3">
        <v>0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99"/>
      <c r="O364" s="99"/>
      <c r="P364" s="96"/>
    </row>
    <row r="365" spans="1:16" ht="12.75" hidden="1" x14ac:dyDescent="0.2">
      <c r="A365" s="30" t="s">
        <v>108</v>
      </c>
      <c r="B365" s="62">
        <v>0</v>
      </c>
      <c r="C365" s="62">
        <v>0</v>
      </c>
      <c r="D365" s="62">
        <v>0</v>
      </c>
      <c r="E365" s="62">
        <v>0</v>
      </c>
      <c r="F365" s="62">
        <v>0</v>
      </c>
      <c r="G365" s="62">
        <f t="shared" ref="G365:M365" si="0">SUM(G351:G364)</f>
        <v>0</v>
      </c>
      <c r="H365" s="62">
        <f t="shared" si="0"/>
        <v>0</v>
      </c>
      <c r="I365" s="62">
        <f t="shared" si="0"/>
        <v>0</v>
      </c>
      <c r="J365" s="62">
        <f t="shared" si="0"/>
        <v>0</v>
      </c>
      <c r="K365" s="62">
        <f t="shared" si="0"/>
        <v>0</v>
      </c>
      <c r="L365" s="62">
        <f t="shared" si="0"/>
        <v>0</v>
      </c>
      <c r="M365" s="62">
        <f t="shared" si="0"/>
        <v>0</v>
      </c>
      <c r="N365" s="99"/>
      <c r="O365" s="99"/>
      <c r="P365" s="96"/>
    </row>
    <row r="366" spans="1:16" ht="12.75" hidden="1" x14ac:dyDescent="0.2">
      <c r="A366" s="30" t="s">
        <v>675</v>
      </c>
      <c r="B366" s="62">
        <v>0</v>
      </c>
      <c r="C366" s="62">
        <v>0</v>
      </c>
      <c r="D366" s="62">
        <v>0</v>
      </c>
      <c r="E366" s="62">
        <v>0</v>
      </c>
      <c r="F366" s="62">
        <v>0</v>
      </c>
      <c r="G366" s="62"/>
      <c r="H366" s="62"/>
      <c r="I366" s="62"/>
      <c r="J366" s="62"/>
      <c r="K366" s="62"/>
      <c r="L366" s="62"/>
      <c r="M366" s="62"/>
      <c r="N366" s="2"/>
      <c r="O366" s="99"/>
      <c r="P366" s="96"/>
    </row>
    <row r="367" spans="1:16" ht="12.75" hidden="1" x14ac:dyDescent="0.2">
      <c r="A367" s="30" t="s">
        <v>139</v>
      </c>
      <c r="B367" s="62">
        <v>0</v>
      </c>
      <c r="C367" s="62">
        <v>0</v>
      </c>
      <c r="D367" s="62">
        <v>0</v>
      </c>
      <c r="E367" s="62">
        <v>0</v>
      </c>
      <c r="F367" s="62">
        <v>0</v>
      </c>
      <c r="G367" s="62"/>
      <c r="H367" s="62"/>
      <c r="I367" s="62"/>
      <c r="J367" s="62"/>
      <c r="K367" s="62"/>
      <c r="L367" s="62"/>
      <c r="M367" s="62"/>
      <c r="N367" s="99"/>
      <c r="O367" s="99"/>
      <c r="P367" s="96"/>
    </row>
    <row r="368" spans="1:16" ht="12.75" hidden="1" x14ac:dyDescent="0.2">
      <c r="A368" s="30" t="s">
        <v>676</v>
      </c>
      <c r="B368" s="62">
        <v>0</v>
      </c>
      <c r="C368" s="62">
        <v>0</v>
      </c>
      <c r="D368" s="62">
        <v>0</v>
      </c>
      <c r="E368" s="62">
        <v>0</v>
      </c>
      <c r="F368" s="62">
        <v>0</v>
      </c>
      <c r="G368" s="62"/>
      <c r="H368" s="62"/>
      <c r="I368" s="62"/>
      <c r="J368" s="62"/>
      <c r="K368" s="62"/>
      <c r="L368" s="62"/>
      <c r="M368" s="62"/>
      <c r="N368" s="99"/>
      <c r="O368" s="99"/>
      <c r="P368" s="96"/>
    </row>
    <row r="369" spans="1:16" ht="14.25" x14ac:dyDescent="0.2">
      <c r="A369" s="58"/>
      <c r="B369" s="45">
        <f>SUM(B341:B368)</f>
        <v>12119.820000000007</v>
      </c>
      <c r="C369" s="45">
        <f>SUM(C341:C368)</f>
        <v>0</v>
      </c>
      <c r="D369" s="45">
        <f>SUM(D341:D368)</f>
        <v>-12119.820000000007</v>
      </c>
      <c r="E369" s="45">
        <f>SUM(E341:E368)</f>
        <v>12119.820000000007</v>
      </c>
      <c r="F369" s="45">
        <f>SUM(F341:F368)</f>
        <v>-12119.820000000007</v>
      </c>
      <c r="G369" s="45"/>
      <c r="H369" s="45"/>
      <c r="I369" s="45"/>
      <c r="J369" s="45"/>
      <c r="K369" s="45"/>
      <c r="L369" s="45"/>
      <c r="M369" s="45"/>
      <c r="N369" s="99"/>
      <c r="O369" s="99"/>
      <c r="P369" s="96"/>
    </row>
    <row r="370" spans="1:16" ht="14.25" x14ac:dyDescent="0.2">
      <c r="A370" s="7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99"/>
      <c r="O370" s="99"/>
      <c r="P370" s="99"/>
    </row>
    <row r="371" spans="1:16" ht="13.5" thickBot="1" x14ac:dyDescent="0.25">
      <c r="A371" s="79" t="s">
        <v>677</v>
      </c>
      <c r="B371" s="80">
        <f>+B369+B339+B287</f>
        <v>3463430.0100000002</v>
      </c>
      <c r="C371" s="80">
        <f>+C369+C339+C287</f>
        <v>3687036.2999999989</v>
      </c>
      <c r="D371" s="80">
        <f>+D369+D339+D287</f>
        <v>3669954.2200000007</v>
      </c>
      <c r="E371" s="80">
        <f>+E369+E339+E287</f>
        <v>3776716.8800000004</v>
      </c>
      <c r="F371" s="80">
        <f>+F369+F339+F287</f>
        <v>3864430.8399999985</v>
      </c>
      <c r="G371" s="80">
        <f t="shared" ref="G371:M371" si="1">IFERROR(+G367/G369,0)</f>
        <v>0</v>
      </c>
      <c r="H371" s="80">
        <f t="shared" si="1"/>
        <v>0</v>
      </c>
      <c r="I371" s="80">
        <f t="shared" si="1"/>
        <v>0</v>
      </c>
      <c r="J371" s="80">
        <f t="shared" si="1"/>
        <v>0</v>
      </c>
      <c r="K371" s="80">
        <f t="shared" si="1"/>
        <v>0</v>
      </c>
      <c r="L371" s="80">
        <f t="shared" si="1"/>
        <v>0</v>
      </c>
      <c r="M371" s="80">
        <f t="shared" si="1"/>
        <v>0</v>
      </c>
      <c r="N371" s="99"/>
      <c r="O371" s="99"/>
      <c r="P371" s="99"/>
    </row>
    <row r="372" spans="1:16" ht="13.5" thickTop="1" x14ac:dyDescent="0.2">
      <c r="A372" s="5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6" ht="12.75" x14ac:dyDescent="0.2">
      <c r="A373" s="51" t="s">
        <v>621</v>
      </c>
      <c r="B373" s="7">
        <f>B289</f>
        <v>5329358</v>
      </c>
      <c r="C373" s="7">
        <f>C289</f>
        <v>5922011</v>
      </c>
      <c r="D373" s="7">
        <f>D289</f>
        <v>5922011</v>
      </c>
      <c r="E373" s="7">
        <f>E289</f>
        <v>5922011</v>
      </c>
      <c r="F373" s="7">
        <f>F289</f>
        <v>5922011</v>
      </c>
      <c r="G373" s="7"/>
      <c r="H373" s="7"/>
      <c r="I373" s="7"/>
      <c r="J373" s="7"/>
      <c r="K373" s="7"/>
      <c r="L373" s="7"/>
      <c r="M373" s="7"/>
    </row>
    <row r="374" spans="1:16" ht="12.75" x14ac:dyDescent="0.2">
      <c r="A374" s="82"/>
      <c r="B374" s="3">
        <f t="shared" ref="B374:E375" si="2">IFERROR(+B370/B372,0)</f>
        <v>0</v>
      </c>
      <c r="C374" s="3">
        <f t="shared" si="2"/>
        <v>0</v>
      </c>
      <c r="D374" s="3">
        <f t="shared" si="2"/>
        <v>0</v>
      </c>
      <c r="E374" s="3">
        <f t="shared" si="2"/>
        <v>0</v>
      </c>
      <c r="F374" s="3"/>
      <c r="G374" s="3"/>
      <c r="H374" s="3"/>
      <c r="I374" s="3"/>
      <c r="J374" s="3"/>
      <c r="K374" s="3"/>
      <c r="L374" s="3"/>
      <c r="M374" s="3"/>
    </row>
    <row r="375" spans="1:16" ht="13.5" thickBot="1" x14ac:dyDescent="0.25">
      <c r="A375" s="83" t="s">
        <v>678</v>
      </c>
      <c r="B375" s="76">
        <f t="shared" si="2"/>
        <v>0.64987752933843068</v>
      </c>
      <c r="C375" s="76">
        <f t="shared" si="2"/>
        <v>0.62259869155933667</v>
      </c>
      <c r="D375" s="76">
        <f t="shared" si="2"/>
        <v>0.61971418492805919</v>
      </c>
      <c r="E375" s="76">
        <f t="shared" si="2"/>
        <v>0.63774229396061577</v>
      </c>
      <c r="F375" s="76">
        <f>IFERROR(+F371/F373,0)</f>
        <v>0.65255380984601319</v>
      </c>
      <c r="G375" s="76"/>
      <c r="H375" s="76"/>
      <c r="I375" s="76"/>
      <c r="J375" s="76"/>
      <c r="K375" s="76"/>
      <c r="L375" s="76"/>
      <c r="M375" s="76"/>
    </row>
    <row r="376" spans="1:16" ht="15" thickTop="1" x14ac:dyDescent="0.2">
      <c r="A376" s="58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</row>
    <row r="377" spans="1:16" ht="14.25" x14ac:dyDescent="0.2">
      <c r="A377" s="58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</row>
    <row r="378" spans="1:16" ht="12.75" x14ac:dyDescent="0.2">
      <c r="A378" s="51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</row>
    <row r="379" spans="1:16" ht="12.75" x14ac:dyDescent="0.2">
      <c r="A379" s="51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</row>
    <row r="380" spans="1:16" ht="12.75" x14ac:dyDescent="0.2">
      <c r="A380" s="51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</row>
    <row r="381" spans="1:16" ht="12.75" x14ac:dyDescent="0.2">
      <c r="A381" s="51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</row>
    <row r="382" spans="1:16" ht="12.75" x14ac:dyDescent="0.2">
      <c r="A382" s="51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</row>
    <row r="383" spans="1:16" ht="12.75" x14ac:dyDescent="0.2">
      <c r="A383" s="51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</row>
    <row r="384" spans="1:16" ht="12.75" x14ac:dyDescent="0.2">
      <c r="A384" s="51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</row>
    <row r="385" spans="1:13" ht="12.75" x14ac:dyDescent="0.2">
      <c r="A385" s="51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</row>
    <row r="386" spans="1:13" ht="12.75" x14ac:dyDescent="0.2">
      <c r="A386" s="51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</row>
    <row r="387" spans="1:13" ht="12.75" x14ac:dyDescent="0.2">
      <c r="A387" s="51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</row>
    <row r="388" spans="1:13" ht="12.75" x14ac:dyDescent="0.2">
      <c r="A388" s="51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</row>
    <row r="389" spans="1:13" ht="12.75" x14ac:dyDescent="0.2">
      <c r="A389" s="51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</row>
    <row r="390" spans="1:13" ht="12.75" x14ac:dyDescent="0.2">
      <c r="A390" s="51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</row>
    <row r="391" spans="1:13" ht="12.75" x14ac:dyDescent="0.2">
      <c r="A391" s="51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</row>
    <row r="392" spans="1:13" ht="12.75" x14ac:dyDescent="0.2">
      <c r="A392" s="51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</row>
    <row r="393" spans="1:13" ht="12.75" x14ac:dyDescent="0.2">
      <c r="A393" s="51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</row>
    <row r="394" spans="1:13" ht="12.75" x14ac:dyDescent="0.2">
      <c r="A394" s="51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</row>
    <row r="395" spans="1:13" ht="12.75" x14ac:dyDescent="0.2">
      <c r="A395" s="51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</row>
    <row r="396" spans="1:13" ht="12.75" x14ac:dyDescent="0.2">
      <c r="A396" s="51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</row>
    <row r="397" spans="1:13" ht="12.75" x14ac:dyDescent="0.2">
      <c r="A397" s="51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</row>
    <row r="398" spans="1:13" ht="12.75" x14ac:dyDescent="0.2">
      <c r="A398" s="51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</row>
    <row r="399" spans="1:13" ht="12.75" x14ac:dyDescent="0.2">
      <c r="A399" s="51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</row>
    <row r="400" spans="1:13" ht="12.75" x14ac:dyDescent="0.2">
      <c r="A400" s="51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</row>
    <row r="401" spans="1:13" ht="12.75" x14ac:dyDescent="0.2">
      <c r="A401" s="51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</row>
    <row r="402" spans="1:13" ht="12.75" x14ac:dyDescent="0.2">
      <c r="A402" s="51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</row>
    <row r="403" spans="1:13" ht="12.75" x14ac:dyDescent="0.2">
      <c r="A403" s="51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</row>
    <row r="404" spans="1:13" ht="12.75" x14ac:dyDescent="0.2">
      <c r="A404" s="51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</row>
    <row r="405" spans="1:13" ht="12.75" x14ac:dyDescent="0.2">
      <c r="A405" s="51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</row>
    <row r="406" spans="1:13" ht="12.75" x14ac:dyDescent="0.2">
      <c r="A406" s="51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</row>
    <row r="407" spans="1:13" ht="12.75" x14ac:dyDescent="0.2">
      <c r="A407" s="51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</row>
    <row r="408" spans="1:13" ht="12.75" x14ac:dyDescent="0.2">
      <c r="A408" s="51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</row>
    <row r="409" spans="1:13" ht="12.75" x14ac:dyDescent="0.2">
      <c r="A409" s="51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</row>
    <row r="410" spans="1:13" ht="12.75" x14ac:dyDescent="0.2">
      <c r="A410" s="51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</row>
    <row r="411" spans="1:13" ht="12.75" x14ac:dyDescent="0.2">
      <c r="A411" s="51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</row>
    <row r="412" spans="1:13" ht="12.75" x14ac:dyDescent="0.2">
      <c r="A412" s="51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</row>
    <row r="413" spans="1:13" ht="12.75" x14ac:dyDescent="0.2">
      <c r="A413" s="51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</row>
    <row r="414" spans="1:13" ht="12.75" x14ac:dyDescent="0.2">
      <c r="A414" s="51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</row>
    <row r="415" spans="1:13" ht="12.75" x14ac:dyDescent="0.2">
      <c r="A415" s="51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</row>
    <row r="416" spans="1:13" ht="12.75" x14ac:dyDescent="0.2">
      <c r="A416" s="51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</row>
    <row r="417" spans="1:13" ht="12.75" x14ac:dyDescent="0.2">
      <c r="A417" s="51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</row>
    <row r="418" spans="1:13" ht="12.75" x14ac:dyDescent="0.2">
      <c r="A418" s="51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</row>
    <row r="419" spans="1:13" ht="12.75" x14ac:dyDescent="0.2">
      <c r="A419" s="51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</row>
    <row r="420" spans="1:13" ht="12.75" x14ac:dyDescent="0.2">
      <c r="A420" s="51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</row>
    <row r="421" spans="1:13" ht="12.75" x14ac:dyDescent="0.2">
      <c r="A421" s="51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</row>
    <row r="422" spans="1:13" ht="12.75" x14ac:dyDescent="0.2">
      <c r="A422" s="51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</row>
    <row r="423" spans="1:13" ht="12.75" x14ac:dyDescent="0.2">
      <c r="A423" s="51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</row>
    <row r="424" spans="1:13" ht="12.75" x14ac:dyDescent="0.2">
      <c r="A424" s="51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</row>
    <row r="425" spans="1:13" ht="12.75" x14ac:dyDescent="0.2">
      <c r="A425" s="51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</row>
    <row r="426" spans="1:13" ht="12.75" x14ac:dyDescent="0.2">
      <c r="A426" s="51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</row>
    <row r="427" spans="1:13" ht="12.75" x14ac:dyDescent="0.2">
      <c r="A427" s="51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</row>
    <row r="428" spans="1:13" ht="12.75" x14ac:dyDescent="0.2">
      <c r="A428" s="51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</row>
    <row r="429" spans="1:13" ht="12.75" x14ac:dyDescent="0.2">
      <c r="A429" s="51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</row>
    <row r="430" spans="1:13" ht="12.75" x14ac:dyDescent="0.2">
      <c r="A430" s="51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</row>
    <row r="431" spans="1:13" ht="12.75" x14ac:dyDescent="0.2">
      <c r="A431" s="51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</row>
    <row r="432" spans="1:13" ht="12.75" x14ac:dyDescent="0.2">
      <c r="A432" s="51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</row>
    <row r="433" spans="1:13" ht="12.75" x14ac:dyDescent="0.2">
      <c r="A433" s="51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</row>
    <row r="434" spans="1:13" ht="12.75" x14ac:dyDescent="0.2">
      <c r="A434" s="51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</row>
    <row r="435" spans="1:13" ht="12.75" x14ac:dyDescent="0.2">
      <c r="A435" s="51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</row>
    <row r="436" spans="1:13" ht="12.75" x14ac:dyDescent="0.2">
      <c r="A436" s="51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</row>
    <row r="437" spans="1:13" ht="12.75" x14ac:dyDescent="0.2">
      <c r="A437" s="51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</row>
    <row r="438" spans="1:13" ht="12.75" x14ac:dyDescent="0.2">
      <c r="A438" s="51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</row>
    <row r="439" spans="1:13" ht="12.75" x14ac:dyDescent="0.2">
      <c r="A439" s="51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</row>
    <row r="440" spans="1:13" ht="12.75" x14ac:dyDescent="0.2">
      <c r="A440" s="51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</row>
    <row r="441" spans="1:13" ht="12.75" x14ac:dyDescent="0.2">
      <c r="A441" s="51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</row>
    <row r="442" spans="1:13" ht="12.75" x14ac:dyDescent="0.2">
      <c r="A442" s="51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</row>
    <row r="443" spans="1:13" ht="12.75" x14ac:dyDescent="0.2">
      <c r="A443" s="51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</row>
    <row r="444" spans="1:13" ht="12.75" x14ac:dyDescent="0.2">
      <c r="A444" s="51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</row>
    <row r="445" spans="1:13" ht="12.75" x14ac:dyDescent="0.2">
      <c r="A445" s="51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</row>
    <row r="446" spans="1:13" ht="12.75" x14ac:dyDescent="0.2">
      <c r="A446" s="51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</row>
    <row r="447" spans="1:13" ht="12.75" x14ac:dyDescent="0.2">
      <c r="A447" s="51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</row>
    <row r="448" spans="1:13" ht="12.75" x14ac:dyDescent="0.2">
      <c r="A448" s="51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</row>
    <row r="449" spans="1:13" ht="12.75" x14ac:dyDescent="0.2">
      <c r="A449" s="51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</row>
    <row r="450" spans="1:13" ht="12.75" x14ac:dyDescent="0.2">
      <c r="A450" s="51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</row>
    <row r="451" spans="1:13" ht="12.75" x14ac:dyDescent="0.2">
      <c r="A451" s="51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</row>
    <row r="452" spans="1:13" ht="12.75" x14ac:dyDescent="0.2">
      <c r="A452" s="51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</row>
    <row r="453" spans="1:13" ht="12.75" x14ac:dyDescent="0.2">
      <c r="A453" s="51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</row>
    <row r="454" spans="1:13" ht="12.75" x14ac:dyDescent="0.2">
      <c r="A454" s="51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</row>
    <row r="455" spans="1:13" ht="12.75" x14ac:dyDescent="0.2">
      <c r="A455" s="51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</row>
    <row r="456" spans="1:13" ht="12.75" x14ac:dyDescent="0.2">
      <c r="A456" s="51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</row>
    <row r="457" spans="1:13" ht="12.75" x14ac:dyDescent="0.2">
      <c r="A457" s="51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</row>
    <row r="458" spans="1:13" ht="12.75" x14ac:dyDescent="0.2">
      <c r="A458" s="51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</row>
    <row r="459" spans="1:13" ht="12.75" x14ac:dyDescent="0.2">
      <c r="A459" s="51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</row>
    <row r="460" spans="1:13" ht="12.75" x14ac:dyDescent="0.2">
      <c r="A460" s="51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</row>
    <row r="461" spans="1:13" ht="12.75" x14ac:dyDescent="0.2">
      <c r="A461" s="51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</row>
    <row r="462" spans="1:13" ht="12.75" x14ac:dyDescent="0.2">
      <c r="A462" s="51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</row>
    <row r="463" spans="1:13" ht="12.75" x14ac:dyDescent="0.2">
      <c r="A463" s="51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</row>
    <row r="464" spans="1:13" ht="12.75" x14ac:dyDescent="0.2">
      <c r="A464" s="51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</row>
    <row r="465" spans="1:13" ht="12.75" x14ac:dyDescent="0.2">
      <c r="A465" s="51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</row>
    <row r="466" spans="1:13" ht="12.75" x14ac:dyDescent="0.2">
      <c r="A466" s="51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</row>
    <row r="467" spans="1:13" ht="12.75" x14ac:dyDescent="0.2">
      <c r="A467" s="51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</row>
    <row r="468" spans="1:13" ht="12.75" x14ac:dyDescent="0.2">
      <c r="A468" s="51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</row>
    <row r="469" spans="1:13" ht="12.75" x14ac:dyDescent="0.2">
      <c r="A469" s="51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</row>
    <row r="470" spans="1:13" ht="12.75" x14ac:dyDescent="0.2">
      <c r="A470" s="51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</row>
    <row r="471" spans="1:13" ht="12.75" x14ac:dyDescent="0.2">
      <c r="A471" s="51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</row>
    <row r="472" spans="1:13" ht="12.75" x14ac:dyDescent="0.2">
      <c r="A472" s="51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</row>
    <row r="473" spans="1:13" ht="12.75" x14ac:dyDescent="0.2">
      <c r="A473" s="51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</row>
    <row r="474" spans="1:13" ht="12.75" x14ac:dyDescent="0.2">
      <c r="A474" s="51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</row>
    <row r="475" spans="1:13" ht="12.75" x14ac:dyDescent="0.2">
      <c r="A475" s="51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</row>
    <row r="476" spans="1:13" ht="12.75" x14ac:dyDescent="0.2">
      <c r="A476" s="51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</row>
    <row r="477" spans="1:13" ht="12.75" x14ac:dyDescent="0.2">
      <c r="A477" s="51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</row>
    <row r="478" spans="1:13" ht="12.75" x14ac:dyDescent="0.2">
      <c r="A478" s="51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</row>
    <row r="479" spans="1:13" ht="12.75" x14ac:dyDescent="0.2">
      <c r="A479" s="51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</row>
    <row r="480" spans="1:13" ht="12.75" x14ac:dyDescent="0.2">
      <c r="A480" s="51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</row>
    <row r="481" spans="1:13" ht="12.75" x14ac:dyDescent="0.2">
      <c r="A481" s="51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</row>
    <row r="482" spans="1:13" ht="12.75" x14ac:dyDescent="0.2">
      <c r="A482" s="51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</row>
    <row r="483" spans="1:13" ht="12.75" x14ac:dyDescent="0.2">
      <c r="A483" s="51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</row>
    <row r="484" spans="1:13" ht="12.75" x14ac:dyDescent="0.2">
      <c r="A484" s="51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</row>
    <row r="485" spans="1:13" ht="12.75" x14ac:dyDescent="0.2">
      <c r="A485" s="51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</row>
    <row r="486" spans="1:13" ht="12.75" x14ac:dyDescent="0.2">
      <c r="A486" s="51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</row>
    <row r="487" spans="1:13" ht="12.75" x14ac:dyDescent="0.2">
      <c r="A487" s="51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</row>
    <row r="488" spans="1:13" ht="12.75" x14ac:dyDescent="0.2">
      <c r="A488" s="51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</row>
    <row r="489" spans="1:13" ht="12.75" x14ac:dyDescent="0.2">
      <c r="A489" s="51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</row>
    <row r="490" spans="1:13" ht="12.75" x14ac:dyDescent="0.2">
      <c r="A490" s="51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</row>
    <row r="491" spans="1:13" ht="12.75" x14ac:dyDescent="0.2">
      <c r="A491" s="51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</row>
    <row r="492" spans="1:13" ht="12.75" x14ac:dyDescent="0.2">
      <c r="A492" s="51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</row>
    <row r="493" spans="1:13" ht="12.75" x14ac:dyDescent="0.2">
      <c r="A493" s="51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</row>
    <row r="494" spans="1:13" ht="12.75" x14ac:dyDescent="0.2">
      <c r="A494" s="51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</row>
    <row r="495" spans="1:13" ht="12.75" x14ac:dyDescent="0.2">
      <c r="A495" s="51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</row>
    <row r="496" spans="1:13" ht="12.75" x14ac:dyDescent="0.2">
      <c r="A496" s="51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</row>
    <row r="497" spans="1:13" ht="12.75" x14ac:dyDescent="0.2">
      <c r="A497" s="51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</row>
    <row r="498" spans="1:13" ht="12.75" x14ac:dyDescent="0.2">
      <c r="A498" s="51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 x14ac:dyDescent="0.2">
      <c r="A499" s="51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 x14ac:dyDescent="0.2">
      <c r="A500" s="51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  <row r="501" spans="1:13" ht="12.75" x14ac:dyDescent="0.2">
      <c r="A501" s="51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</row>
    <row r="502" spans="1:13" ht="12.75" x14ac:dyDescent="0.2">
      <c r="A502" s="51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</row>
    <row r="503" spans="1:13" ht="12.75" x14ac:dyDescent="0.2">
      <c r="A503" s="51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</row>
    <row r="504" spans="1:13" ht="12.75" x14ac:dyDescent="0.2">
      <c r="A504" s="51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</row>
    <row r="505" spans="1:13" ht="12.75" x14ac:dyDescent="0.2">
      <c r="A505" s="51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</row>
    <row r="506" spans="1:13" ht="12.75" x14ac:dyDescent="0.2">
      <c r="A506" s="51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</row>
    <row r="507" spans="1:13" ht="12.75" x14ac:dyDescent="0.2">
      <c r="A507" s="51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</row>
    <row r="508" spans="1:13" ht="12.75" x14ac:dyDescent="0.2">
      <c r="A508" s="51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</row>
    <row r="509" spans="1:13" ht="12.75" x14ac:dyDescent="0.2">
      <c r="A509" s="51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</row>
    <row r="510" spans="1:13" ht="12.75" x14ac:dyDescent="0.2">
      <c r="A510" s="51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</row>
    <row r="511" spans="1:13" ht="12.75" x14ac:dyDescent="0.2">
      <c r="A511" s="51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</row>
    <row r="512" spans="1:13" ht="12.75" x14ac:dyDescent="0.2">
      <c r="A512" s="51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</row>
    <row r="513" spans="1:13" ht="12.75" x14ac:dyDescent="0.2">
      <c r="A513" s="51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</row>
    <row r="514" spans="1:13" ht="12.75" x14ac:dyDescent="0.2">
      <c r="A514" s="51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</row>
    <row r="515" spans="1:13" ht="12.75" x14ac:dyDescent="0.2">
      <c r="A515" s="51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</row>
    <row r="516" spans="1:13" ht="12.75" x14ac:dyDescent="0.2">
      <c r="A516" s="51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</row>
    <row r="517" spans="1:13" ht="12.75" x14ac:dyDescent="0.2">
      <c r="A517" s="51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</row>
    <row r="518" spans="1:13" ht="12.75" x14ac:dyDescent="0.2">
      <c r="A518" s="51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</row>
    <row r="519" spans="1:13" ht="12.75" x14ac:dyDescent="0.2">
      <c r="A519" s="51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</row>
    <row r="520" spans="1:13" ht="12.75" x14ac:dyDescent="0.2">
      <c r="A520" s="51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</row>
    <row r="521" spans="1:13" ht="12.75" x14ac:dyDescent="0.2">
      <c r="A521" s="51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</row>
    <row r="522" spans="1:13" ht="12.75" x14ac:dyDescent="0.2">
      <c r="A522" s="51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</row>
    <row r="523" spans="1:13" ht="12.75" x14ac:dyDescent="0.2">
      <c r="A523" s="51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</row>
    <row r="524" spans="1:13" ht="12.75" x14ac:dyDescent="0.2">
      <c r="A524" s="51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</row>
    <row r="525" spans="1:13" ht="12.75" x14ac:dyDescent="0.2">
      <c r="A525" s="51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</row>
    <row r="526" spans="1:13" ht="12.75" x14ac:dyDescent="0.2">
      <c r="A526" s="51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</row>
    <row r="527" spans="1:13" ht="12.75" x14ac:dyDescent="0.2">
      <c r="A527" s="51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</row>
    <row r="528" spans="1:13" ht="12.75" x14ac:dyDescent="0.2">
      <c r="A528" s="51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</row>
    <row r="529" spans="1:13" ht="12.75" x14ac:dyDescent="0.2">
      <c r="A529" s="51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</row>
    <row r="530" spans="1:13" ht="12.75" x14ac:dyDescent="0.2">
      <c r="A530" s="51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</row>
    <row r="531" spans="1:13" ht="12.75" x14ac:dyDescent="0.2">
      <c r="A531" s="51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</row>
    <row r="532" spans="1:13" ht="12.75" x14ac:dyDescent="0.2">
      <c r="A532" s="51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</row>
    <row r="533" spans="1:13" ht="12.75" x14ac:dyDescent="0.2">
      <c r="A533" s="51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</row>
    <row r="534" spans="1:13" ht="12.75" x14ac:dyDescent="0.2">
      <c r="A534" s="51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</row>
    <row r="535" spans="1:13" ht="12.75" x14ac:dyDescent="0.2">
      <c r="A535" s="51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</row>
    <row r="536" spans="1:13" ht="12.75" x14ac:dyDescent="0.2">
      <c r="A536" s="51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</row>
    <row r="537" spans="1:13" ht="12.75" x14ac:dyDescent="0.2">
      <c r="A537" s="51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</row>
    <row r="538" spans="1:13" ht="12.75" x14ac:dyDescent="0.2">
      <c r="A538" s="51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</row>
    <row r="539" spans="1:13" ht="12.75" x14ac:dyDescent="0.2">
      <c r="A539" s="51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</row>
    <row r="540" spans="1:13" ht="12.75" x14ac:dyDescent="0.2">
      <c r="A540" s="51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</row>
    <row r="541" spans="1:13" ht="12.75" x14ac:dyDescent="0.2">
      <c r="A541" s="51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</row>
    <row r="542" spans="1:13" ht="12.75" x14ac:dyDescent="0.2">
      <c r="A542" s="51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</row>
    <row r="543" spans="1:13" ht="12.75" x14ac:dyDescent="0.2">
      <c r="A543" s="51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</row>
    <row r="544" spans="1:13" ht="12.75" x14ac:dyDescent="0.2">
      <c r="A544" s="51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</row>
    <row r="545" spans="1:13" ht="12.75" x14ac:dyDescent="0.2">
      <c r="A545" s="51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</row>
    <row r="546" spans="1:13" ht="12.75" x14ac:dyDescent="0.2">
      <c r="A546" s="51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</row>
    <row r="547" spans="1:13" ht="12.75" x14ac:dyDescent="0.2">
      <c r="A547" s="51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</row>
    <row r="548" spans="1:13" ht="12.75" x14ac:dyDescent="0.2">
      <c r="A548" s="51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</row>
    <row r="549" spans="1:13" ht="12.75" x14ac:dyDescent="0.2">
      <c r="A549" s="51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</row>
    <row r="550" spans="1:13" ht="12.75" x14ac:dyDescent="0.2">
      <c r="A550" s="51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</row>
    <row r="551" spans="1:13" ht="12.75" x14ac:dyDescent="0.2">
      <c r="A551" s="51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</row>
    <row r="552" spans="1:13" ht="12.75" x14ac:dyDescent="0.2">
      <c r="A552" s="51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</row>
    <row r="553" spans="1:13" ht="12.75" x14ac:dyDescent="0.2">
      <c r="A553" s="51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</row>
    <row r="554" spans="1:13" ht="12.75" x14ac:dyDescent="0.2">
      <c r="A554" s="51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</row>
    <row r="555" spans="1:13" ht="12.75" x14ac:dyDescent="0.2">
      <c r="A555" s="51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</row>
    <row r="556" spans="1:13" ht="12.75" x14ac:dyDescent="0.2">
      <c r="A556" s="51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</row>
    <row r="557" spans="1:13" ht="12.75" x14ac:dyDescent="0.2">
      <c r="A557" s="51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</row>
    <row r="558" spans="1:13" ht="12.75" x14ac:dyDescent="0.2">
      <c r="A558" s="51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</row>
    <row r="559" spans="1:13" ht="12.75" x14ac:dyDescent="0.2">
      <c r="A559" s="51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</row>
    <row r="560" spans="1:13" ht="12.75" x14ac:dyDescent="0.2">
      <c r="A560" s="51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</row>
    <row r="561" spans="1:13" ht="12.75" x14ac:dyDescent="0.2">
      <c r="A561" s="51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</row>
    <row r="562" spans="1:13" ht="12.75" x14ac:dyDescent="0.2">
      <c r="A562" s="51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</row>
    <row r="563" spans="1:13" ht="12.75" x14ac:dyDescent="0.2">
      <c r="A563" s="51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</row>
    <row r="564" spans="1:13" ht="12.75" x14ac:dyDescent="0.2">
      <c r="A564" s="51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</row>
    <row r="565" spans="1:13" ht="12.75" x14ac:dyDescent="0.2">
      <c r="A565" s="51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</row>
    <row r="566" spans="1:13" ht="12.75" x14ac:dyDescent="0.2">
      <c r="A566" s="51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</row>
    <row r="567" spans="1:13" ht="12.75" x14ac:dyDescent="0.2">
      <c r="A567" s="51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</row>
    <row r="568" spans="1:13" ht="12.75" x14ac:dyDescent="0.2">
      <c r="A568" s="51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</row>
    <row r="569" spans="1:13" ht="12.75" x14ac:dyDescent="0.2">
      <c r="A569" s="51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</row>
    <row r="570" spans="1:13" ht="12.75" x14ac:dyDescent="0.2">
      <c r="A570" s="51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</row>
    <row r="571" spans="1:13" ht="12.75" x14ac:dyDescent="0.2">
      <c r="A571" s="51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</row>
    <row r="572" spans="1:13" ht="12.75" x14ac:dyDescent="0.2">
      <c r="A572" s="51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</row>
    <row r="573" spans="1:13" ht="12.75" x14ac:dyDescent="0.2">
      <c r="A573" s="51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</row>
    <row r="574" spans="1:13" ht="12.75" x14ac:dyDescent="0.2">
      <c r="A574" s="51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</row>
    <row r="575" spans="1:13" ht="12.75" x14ac:dyDescent="0.2">
      <c r="A575" s="51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</row>
    <row r="576" spans="1:13" ht="12.75" x14ac:dyDescent="0.2">
      <c r="A576" s="51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</row>
    <row r="577" spans="1:13" ht="12.75" x14ac:dyDescent="0.2">
      <c r="A577" s="51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</row>
    <row r="578" spans="1:13" ht="12.75" x14ac:dyDescent="0.2">
      <c r="A578" s="51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</row>
    <row r="579" spans="1:13" ht="12.75" x14ac:dyDescent="0.2">
      <c r="A579" s="51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</row>
    <row r="580" spans="1:13" ht="12.75" x14ac:dyDescent="0.2">
      <c r="A580" s="51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</row>
    <row r="581" spans="1:13" ht="12.75" x14ac:dyDescent="0.2">
      <c r="A581" s="51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</row>
    <row r="582" spans="1:13" ht="12.75" x14ac:dyDescent="0.2">
      <c r="A582" s="51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</row>
    <row r="583" spans="1:13" ht="12.75" x14ac:dyDescent="0.2">
      <c r="A583" s="51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</row>
    <row r="584" spans="1:13" ht="12.75" x14ac:dyDescent="0.2">
      <c r="A584" s="51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</row>
    <row r="585" spans="1:13" ht="12.75" x14ac:dyDescent="0.2">
      <c r="A585" s="51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</row>
    <row r="586" spans="1:13" ht="12.75" x14ac:dyDescent="0.2">
      <c r="A586" s="51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</row>
    <row r="587" spans="1:13" ht="12.75" x14ac:dyDescent="0.2">
      <c r="A587" s="51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</row>
    <row r="588" spans="1:13" ht="12.75" x14ac:dyDescent="0.2">
      <c r="A588" s="51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</row>
    <row r="589" spans="1:13" ht="12.75" x14ac:dyDescent="0.2">
      <c r="A589" s="51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</row>
    <row r="590" spans="1:13" ht="12.75" x14ac:dyDescent="0.2">
      <c r="A590" s="51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</row>
    <row r="591" spans="1:13" ht="12.75" x14ac:dyDescent="0.2">
      <c r="A591" s="51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</row>
    <row r="592" spans="1:13" ht="12.75" x14ac:dyDescent="0.2">
      <c r="A592" s="51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</row>
    <row r="593" spans="1:13" ht="12.75" x14ac:dyDescent="0.2">
      <c r="A593" s="51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</row>
    <row r="594" spans="1:13" ht="12.75" x14ac:dyDescent="0.2">
      <c r="A594" s="51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</row>
    <row r="595" spans="1:13" ht="12.75" x14ac:dyDescent="0.2">
      <c r="A595" s="51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</row>
    <row r="596" spans="1:13" ht="12.75" x14ac:dyDescent="0.2">
      <c r="A596" s="51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</row>
    <row r="597" spans="1:13" ht="12.75" x14ac:dyDescent="0.2">
      <c r="A597" s="51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</row>
    <row r="598" spans="1:13" ht="12.75" x14ac:dyDescent="0.2">
      <c r="A598" s="51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</row>
    <row r="599" spans="1:13" ht="12.75" x14ac:dyDescent="0.2">
      <c r="A599" s="51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</row>
    <row r="600" spans="1:13" ht="12.75" x14ac:dyDescent="0.2">
      <c r="A600" s="51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</row>
    <row r="601" spans="1:13" ht="12.75" x14ac:dyDescent="0.2">
      <c r="A601" s="51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</row>
    <row r="602" spans="1:13" ht="12.75" x14ac:dyDescent="0.2">
      <c r="A602" s="51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</row>
    <row r="603" spans="1:13" ht="12.75" x14ac:dyDescent="0.2">
      <c r="A603" s="51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</row>
    <row r="604" spans="1:13" ht="12.75" x14ac:dyDescent="0.2">
      <c r="A604" s="51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</row>
    <row r="605" spans="1:13" ht="12.75" x14ac:dyDescent="0.2">
      <c r="A605" s="51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</row>
    <row r="606" spans="1:13" ht="12.75" x14ac:dyDescent="0.2">
      <c r="A606" s="51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</row>
    <row r="607" spans="1:13" ht="12.75" x14ac:dyDescent="0.2">
      <c r="A607" s="51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</row>
    <row r="608" spans="1:13" ht="12.75" x14ac:dyDescent="0.2">
      <c r="A608" s="51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</row>
    <row r="609" spans="1:13" ht="12.75" x14ac:dyDescent="0.2">
      <c r="A609" s="51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</row>
    <row r="610" spans="1:13" ht="12.75" x14ac:dyDescent="0.2">
      <c r="A610" s="51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</row>
    <row r="611" spans="1:13" ht="12.75" x14ac:dyDescent="0.2">
      <c r="A611" s="51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</row>
    <row r="612" spans="1:13" ht="12.75" x14ac:dyDescent="0.2">
      <c r="A612" s="51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</row>
    <row r="613" spans="1:13" ht="12.75" x14ac:dyDescent="0.2">
      <c r="A613" s="51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</row>
    <row r="614" spans="1:13" ht="12.75" x14ac:dyDescent="0.2">
      <c r="A614" s="51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</row>
    <row r="615" spans="1:13" ht="12.75" x14ac:dyDescent="0.2">
      <c r="A615" s="51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</row>
    <row r="616" spans="1:13" ht="12.75" x14ac:dyDescent="0.2">
      <c r="A616" s="51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</row>
    <row r="617" spans="1:13" ht="12.75" x14ac:dyDescent="0.2">
      <c r="A617" s="51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</row>
    <row r="618" spans="1:13" ht="12.75" x14ac:dyDescent="0.2">
      <c r="A618" s="51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</row>
    <row r="619" spans="1:13" ht="12.75" x14ac:dyDescent="0.2">
      <c r="A619" s="51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</row>
    <row r="620" spans="1:13" ht="12.75" x14ac:dyDescent="0.2">
      <c r="A620" s="51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</row>
    <row r="621" spans="1:13" ht="12.75" x14ac:dyDescent="0.2">
      <c r="A621" s="51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</row>
    <row r="622" spans="1:13" ht="12.75" x14ac:dyDescent="0.2">
      <c r="A622" s="51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</row>
    <row r="623" spans="1:13" ht="12.75" x14ac:dyDescent="0.2">
      <c r="A623" s="51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</row>
    <row r="624" spans="1:13" ht="12.75" x14ac:dyDescent="0.2">
      <c r="A624" s="51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</row>
    <row r="625" spans="1:13" ht="12.75" x14ac:dyDescent="0.2">
      <c r="A625" s="51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</row>
    <row r="626" spans="1:13" ht="12.75" x14ac:dyDescent="0.2">
      <c r="A626" s="51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</row>
    <row r="627" spans="1:13" ht="12.75" x14ac:dyDescent="0.2">
      <c r="A627" s="51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</row>
    <row r="628" spans="1:13" ht="12.75" x14ac:dyDescent="0.2">
      <c r="A628" s="51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</row>
    <row r="629" spans="1:13" ht="12.75" x14ac:dyDescent="0.2">
      <c r="A629" s="51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</row>
    <row r="630" spans="1:13" ht="12.75" x14ac:dyDescent="0.2">
      <c r="A630" s="51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</row>
    <row r="631" spans="1:13" ht="12.75" x14ac:dyDescent="0.2">
      <c r="A631" s="51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</row>
    <row r="632" spans="1:13" ht="12.75" x14ac:dyDescent="0.2">
      <c r="A632" s="51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</row>
    <row r="633" spans="1:13" ht="12.75" x14ac:dyDescent="0.2">
      <c r="A633" s="51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</row>
    <row r="634" spans="1:13" ht="12.75" x14ac:dyDescent="0.2">
      <c r="A634" s="51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</row>
    <row r="635" spans="1:13" ht="12.75" x14ac:dyDescent="0.2">
      <c r="A635" s="51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</row>
    <row r="636" spans="1:13" ht="12.75" x14ac:dyDescent="0.2">
      <c r="A636" s="51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</row>
    <row r="637" spans="1:13" ht="12.75" x14ac:dyDescent="0.2">
      <c r="A637" s="51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</row>
    <row r="638" spans="1:13" ht="12.75" x14ac:dyDescent="0.2">
      <c r="A638" s="51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</row>
    <row r="639" spans="1:13" ht="12.75" x14ac:dyDescent="0.2">
      <c r="A639" s="51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</row>
    <row r="640" spans="1:13" ht="12.75" x14ac:dyDescent="0.2">
      <c r="A640" s="51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</row>
    <row r="641" spans="1:13" ht="12.75" x14ac:dyDescent="0.2">
      <c r="A641" s="51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</row>
    <row r="642" spans="1:13" ht="12.75" x14ac:dyDescent="0.2">
      <c r="A642" s="51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</row>
    <row r="643" spans="1:13" ht="12.75" x14ac:dyDescent="0.2">
      <c r="A643" s="51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</row>
    <row r="644" spans="1:13" ht="12.75" x14ac:dyDescent="0.2">
      <c r="A644" s="51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</row>
    <row r="645" spans="1:13" ht="12.75" x14ac:dyDescent="0.2">
      <c r="A645" s="51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</row>
    <row r="646" spans="1:13" ht="12.75" x14ac:dyDescent="0.2">
      <c r="A646" s="51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</row>
    <row r="647" spans="1:13" ht="12.75" x14ac:dyDescent="0.2">
      <c r="A647" s="51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</row>
    <row r="648" spans="1:13" ht="12.75" x14ac:dyDescent="0.2">
      <c r="A648" s="51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</row>
    <row r="649" spans="1:13" ht="12.75" x14ac:dyDescent="0.2">
      <c r="A649" s="51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</row>
    <row r="650" spans="1:13" ht="12.75" x14ac:dyDescent="0.2">
      <c r="A650" s="51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</row>
    <row r="651" spans="1:13" ht="12.75" x14ac:dyDescent="0.2">
      <c r="A651" s="51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</row>
    <row r="652" spans="1:13" ht="12.75" x14ac:dyDescent="0.2">
      <c r="A652" s="51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</row>
    <row r="653" spans="1:13" ht="12.75" x14ac:dyDescent="0.2">
      <c r="A653" s="51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</row>
    <row r="654" spans="1:13" ht="12.75" x14ac:dyDescent="0.2">
      <c r="A654" s="51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</row>
    <row r="655" spans="1:13" ht="12.75" x14ac:dyDescent="0.2">
      <c r="A655" s="51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</row>
    <row r="656" spans="1:13" ht="12.75" x14ac:dyDescent="0.2">
      <c r="A656" s="51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</row>
    <row r="657" spans="1:13" ht="12.75" x14ac:dyDescent="0.2">
      <c r="A657" s="51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</row>
    <row r="658" spans="1:13" ht="12.75" x14ac:dyDescent="0.2">
      <c r="A658" s="51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</row>
    <row r="659" spans="1:13" ht="12.75" x14ac:dyDescent="0.2">
      <c r="A659" s="51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</row>
    <row r="660" spans="1:13" ht="12.75" x14ac:dyDescent="0.2">
      <c r="A660" s="51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</row>
    <row r="661" spans="1:13" ht="12.75" x14ac:dyDescent="0.2">
      <c r="A661" s="51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</row>
    <row r="662" spans="1:13" ht="12.75" x14ac:dyDescent="0.2">
      <c r="A662" s="51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</row>
    <row r="663" spans="1:13" ht="12.75" x14ac:dyDescent="0.2">
      <c r="A663" s="51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</row>
    <row r="664" spans="1:13" ht="12.75" x14ac:dyDescent="0.2">
      <c r="A664" s="51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</row>
    <row r="665" spans="1:13" ht="12.75" x14ac:dyDescent="0.2">
      <c r="A665" s="51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</row>
    <row r="666" spans="1:13" ht="12.75" x14ac:dyDescent="0.2">
      <c r="A666" s="51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</row>
    <row r="667" spans="1:13" ht="12.75" x14ac:dyDescent="0.2">
      <c r="A667" s="51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</row>
    <row r="668" spans="1:13" ht="12.75" x14ac:dyDescent="0.2">
      <c r="A668" s="51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</row>
    <row r="669" spans="1:13" ht="12.75" x14ac:dyDescent="0.2">
      <c r="A669" s="51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</row>
    <row r="670" spans="1:13" ht="12.75" x14ac:dyDescent="0.2">
      <c r="A670" s="51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</row>
    <row r="671" spans="1:13" ht="12.75" x14ac:dyDescent="0.2">
      <c r="A671" s="51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</row>
    <row r="672" spans="1:13" ht="12.75" x14ac:dyDescent="0.2">
      <c r="A672" s="51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</row>
    <row r="673" spans="1:13" ht="12.75" x14ac:dyDescent="0.2">
      <c r="A673" s="51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</row>
    <row r="674" spans="1:13" ht="12.75" x14ac:dyDescent="0.2">
      <c r="A674" s="51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</row>
    <row r="675" spans="1:13" ht="12.75" x14ac:dyDescent="0.2">
      <c r="A675" s="51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</row>
    <row r="676" spans="1:13" ht="12.75" x14ac:dyDescent="0.2">
      <c r="A676" s="51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</row>
    <row r="677" spans="1:13" ht="12.75" x14ac:dyDescent="0.2">
      <c r="A677" s="51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</row>
    <row r="678" spans="1:13" ht="12.75" x14ac:dyDescent="0.2">
      <c r="A678" s="51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</row>
    <row r="679" spans="1:13" ht="12.75" x14ac:dyDescent="0.2">
      <c r="A679" s="51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</row>
    <row r="680" spans="1:13" ht="12.75" x14ac:dyDescent="0.2">
      <c r="A680" s="51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</row>
    <row r="681" spans="1:13" ht="12.75" x14ac:dyDescent="0.2">
      <c r="A681" s="51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</row>
    <row r="682" spans="1:13" ht="12.75" x14ac:dyDescent="0.2">
      <c r="A682" s="51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</row>
    <row r="683" spans="1:13" ht="12.75" x14ac:dyDescent="0.2">
      <c r="A683" s="51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</row>
    <row r="684" spans="1:13" ht="12.75" x14ac:dyDescent="0.2">
      <c r="A684" s="51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</row>
    <row r="685" spans="1:13" ht="12.75" x14ac:dyDescent="0.2">
      <c r="A685" s="51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</row>
    <row r="686" spans="1:13" ht="12.75" x14ac:dyDescent="0.2">
      <c r="A686" s="51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</row>
    <row r="687" spans="1:13" ht="12.75" x14ac:dyDescent="0.2">
      <c r="A687" s="51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</row>
    <row r="688" spans="1:13" ht="12.75" x14ac:dyDescent="0.2">
      <c r="A688" s="51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</row>
    <row r="689" spans="1:13" ht="12.75" x14ac:dyDescent="0.2">
      <c r="A689" s="51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</row>
    <row r="690" spans="1:13" ht="12.75" x14ac:dyDescent="0.2">
      <c r="A690" s="51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</row>
    <row r="691" spans="1:13" ht="12.75" x14ac:dyDescent="0.2">
      <c r="A691" s="51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</row>
    <row r="692" spans="1:13" ht="12.75" x14ac:dyDescent="0.2">
      <c r="A692" s="51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</row>
    <row r="693" spans="1:13" ht="12.75" x14ac:dyDescent="0.2">
      <c r="A693" s="51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</row>
    <row r="694" spans="1:13" ht="12.75" x14ac:dyDescent="0.2">
      <c r="A694" s="51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</row>
    <row r="695" spans="1:13" ht="12.75" x14ac:dyDescent="0.2">
      <c r="A695" s="51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</row>
    <row r="696" spans="1:13" ht="12.75" x14ac:dyDescent="0.2">
      <c r="A696" s="51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</row>
    <row r="697" spans="1:13" ht="12.75" x14ac:dyDescent="0.2">
      <c r="A697" s="51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</row>
    <row r="698" spans="1:13" ht="12.75" x14ac:dyDescent="0.2">
      <c r="A698" s="51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</row>
    <row r="699" spans="1:13" ht="12.75" x14ac:dyDescent="0.2">
      <c r="A699" s="51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</row>
    <row r="700" spans="1:13" ht="12.75" x14ac:dyDescent="0.2">
      <c r="A700" s="51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</row>
    <row r="701" spans="1:13" ht="12.75" x14ac:dyDescent="0.2">
      <c r="A701" s="51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</row>
    <row r="702" spans="1:13" ht="12.75" x14ac:dyDescent="0.2">
      <c r="A702" s="51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</row>
    <row r="703" spans="1:13" ht="12.75" x14ac:dyDescent="0.2">
      <c r="A703" s="51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</row>
    <row r="704" spans="1:13" ht="12.75" x14ac:dyDescent="0.2">
      <c r="A704" s="51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</row>
    <row r="705" spans="1:13" ht="12.75" x14ac:dyDescent="0.2">
      <c r="A705" s="51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</row>
    <row r="706" spans="1:13" ht="12.75" x14ac:dyDescent="0.2">
      <c r="A706" s="51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</row>
    <row r="707" spans="1:13" ht="12.75" x14ac:dyDescent="0.2">
      <c r="A707" s="51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</row>
    <row r="708" spans="1:13" ht="12.75" x14ac:dyDescent="0.2">
      <c r="A708" s="51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</row>
    <row r="709" spans="1:13" ht="12.75" x14ac:dyDescent="0.2">
      <c r="A709" s="51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</row>
    <row r="710" spans="1:13" ht="12.75" x14ac:dyDescent="0.2">
      <c r="A710" s="51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</row>
    <row r="711" spans="1:13" ht="12.75" x14ac:dyDescent="0.2">
      <c r="A711" s="51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</row>
    <row r="712" spans="1:13" ht="12.75" x14ac:dyDescent="0.2">
      <c r="A712" s="51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</row>
    <row r="713" spans="1:13" ht="12.75" x14ac:dyDescent="0.2">
      <c r="A713" s="51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</row>
    <row r="714" spans="1:13" ht="12.75" x14ac:dyDescent="0.2">
      <c r="A714" s="51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</row>
    <row r="715" spans="1:13" ht="12.75" x14ac:dyDescent="0.2">
      <c r="A715" s="51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</row>
    <row r="716" spans="1:13" ht="12.75" x14ac:dyDescent="0.2">
      <c r="A716" s="51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</row>
    <row r="717" spans="1:13" ht="12.75" x14ac:dyDescent="0.2">
      <c r="A717" s="51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</row>
    <row r="718" spans="1:13" ht="12.75" x14ac:dyDescent="0.2">
      <c r="A718" s="51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</row>
    <row r="719" spans="1:13" ht="12.75" x14ac:dyDescent="0.2">
      <c r="A719" s="51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</row>
    <row r="720" spans="1:13" ht="12.75" x14ac:dyDescent="0.2">
      <c r="A720" s="51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</row>
    <row r="721" spans="1:13" ht="12.75" x14ac:dyDescent="0.2">
      <c r="A721" s="51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</row>
    <row r="722" spans="1:13" ht="12.75" x14ac:dyDescent="0.2">
      <c r="A722" s="51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</row>
    <row r="723" spans="1:13" ht="12.75" x14ac:dyDescent="0.2">
      <c r="A723" s="51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</row>
    <row r="724" spans="1:13" ht="12.75" x14ac:dyDescent="0.2">
      <c r="A724" s="51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</row>
    <row r="725" spans="1:13" ht="12.75" x14ac:dyDescent="0.2">
      <c r="A725" s="51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</row>
    <row r="726" spans="1:13" ht="12.75" x14ac:dyDescent="0.2">
      <c r="A726" s="51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</row>
    <row r="727" spans="1:13" ht="12.75" x14ac:dyDescent="0.2">
      <c r="A727" s="51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</row>
    <row r="728" spans="1:13" ht="12.75" x14ac:dyDescent="0.2">
      <c r="A728" s="51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</row>
    <row r="729" spans="1:13" ht="12.75" x14ac:dyDescent="0.2">
      <c r="A729" s="51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</row>
    <row r="730" spans="1:13" ht="12.75" x14ac:dyDescent="0.2">
      <c r="A730" s="51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</row>
    <row r="731" spans="1:13" ht="12.75" x14ac:dyDescent="0.2">
      <c r="A731" s="51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</row>
    <row r="732" spans="1:13" ht="12.75" x14ac:dyDescent="0.2">
      <c r="A732" s="51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</row>
    <row r="733" spans="1:13" ht="12.75" x14ac:dyDescent="0.2">
      <c r="A733" s="51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</row>
    <row r="734" spans="1:13" ht="12.75" x14ac:dyDescent="0.2">
      <c r="A734" s="51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</row>
    <row r="735" spans="1:13" ht="12.75" x14ac:dyDescent="0.2">
      <c r="A735" s="51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</row>
    <row r="736" spans="1:13" ht="12.75" x14ac:dyDescent="0.2">
      <c r="A736" s="51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</row>
    <row r="737" spans="1:13" ht="12.75" x14ac:dyDescent="0.2">
      <c r="A737" s="51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</row>
    <row r="738" spans="1:13" ht="12.75" x14ac:dyDescent="0.2">
      <c r="A738" s="51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</row>
    <row r="739" spans="1:13" ht="12.75" x14ac:dyDescent="0.2">
      <c r="A739" s="51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</row>
    <row r="740" spans="1:13" ht="12.75" x14ac:dyDescent="0.2">
      <c r="A740" s="51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</row>
    <row r="741" spans="1:13" ht="12.75" x14ac:dyDescent="0.2">
      <c r="A741" s="51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</row>
    <row r="742" spans="1:13" ht="12.75" x14ac:dyDescent="0.2">
      <c r="A742" s="51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</row>
    <row r="743" spans="1:13" ht="12.75" x14ac:dyDescent="0.2">
      <c r="A743" s="51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</row>
    <row r="744" spans="1:13" ht="12.75" x14ac:dyDescent="0.2">
      <c r="A744" s="51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</row>
    <row r="745" spans="1:13" ht="12.75" x14ac:dyDescent="0.2">
      <c r="A745" s="51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</row>
    <row r="746" spans="1:13" ht="12.75" x14ac:dyDescent="0.2">
      <c r="A746" s="51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</row>
    <row r="747" spans="1:13" ht="12.75" x14ac:dyDescent="0.2">
      <c r="A747" s="51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</row>
    <row r="748" spans="1:13" ht="12.75" x14ac:dyDescent="0.2">
      <c r="A748" s="51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</row>
    <row r="749" spans="1:13" ht="12.75" x14ac:dyDescent="0.2">
      <c r="A749" s="51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</row>
    <row r="750" spans="1:13" ht="12.75" x14ac:dyDescent="0.2">
      <c r="A750" s="51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</row>
    <row r="751" spans="1:13" ht="12.75" x14ac:dyDescent="0.2">
      <c r="A751" s="51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</row>
    <row r="752" spans="1:13" ht="12.75" x14ac:dyDescent="0.2">
      <c r="A752" s="51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</row>
    <row r="753" spans="1:13" ht="12.75" x14ac:dyDescent="0.2">
      <c r="A753" s="51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</row>
    <row r="754" spans="1:13" ht="12.75" x14ac:dyDescent="0.2">
      <c r="A754" s="51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</row>
    <row r="755" spans="1:13" ht="12.75" x14ac:dyDescent="0.2">
      <c r="A755" s="51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</row>
    <row r="756" spans="1:13" ht="12.75" x14ac:dyDescent="0.2">
      <c r="A756" s="51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</row>
    <row r="757" spans="1:13" ht="12.75" x14ac:dyDescent="0.2">
      <c r="A757" s="51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</row>
    <row r="758" spans="1:13" ht="12.75" x14ac:dyDescent="0.2">
      <c r="A758" s="51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</row>
    <row r="759" spans="1:13" ht="12.75" x14ac:dyDescent="0.2">
      <c r="A759" s="51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</row>
    <row r="760" spans="1:13" ht="12.75" x14ac:dyDescent="0.2">
      <c r="A760" s="51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</row>
    <row r="761" spans="1:13" ht="12.75" x14ac:dyDescent="0.2">
      <c r="A761" s="51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</row>
    <row r="762" spans="1:13" ht="12.75" x14ac:dyDescent="0.2">
      <c r="A762" s="51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</row>
    <row r="763" spans="1:13" ht="12.75" x14ac:dyDescent="0.2">
      <c r="A763" s="51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</row>
    <row r="764" spans="1:13" ht="12.75" x14ac:dyDescent="0.2">
      <c r="A764" s="51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</row>
    <row r="765" spans="1:13" ht="12.75" x14ac:dyDescent="0.2">
      <c r="A765" s="51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</row>
    <row r="766" spans="1:13" ht="12.75" x14ac:dyDescent="0.2">
      <c r="A766" s="51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</row>
    <row r="767" spans="1:13" ht="12.75" x14ac:dyDescent="0.2">
      <c r="A767" s="51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</row>
    <row r="768" spans="1:13" ht="12.75" x14ac:dyDescent="0.2">
      <c r="A768" s="51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</row>
    <row r="769" spans="1:13" ht="12.75" x14ac:dyDescent="0.2">
      <c r="A769" s="51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</row>
    <row r="770" spans="1:13" ht="12.75" x14ac:dyDescent="0.2">
      <c r="A770" s="51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</row>
    <row r="771" spans="1:13" ht="12.75" x14ac:dyDescent="0.2">
      <c r="A771" s="51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</row>
    <row r="772" spans="1:13" ht="12.75" x14ac:dyDescent="0.2">
      <c r="A772" s="51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</row>
    <row r="773" spans="1:13" ht="12.75" x14ac:dyDescent="0.2">
      <c r="A773" s="51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</row>
    <row r="774" spans="1:13" ht="12.75" x14ac:dyDescent="0.2">
      <c r="A774" s="51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</row>
    <row r="775" spans="1:13" ht="12.75" x14ac:dyDescent="0.2">
      <c r="A775" s="51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</row>
    <row r="776" spans="1:13" ht="12.75" x14ac:dyDescent="0.2">
      <c r="A776" s="51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</row>
    <row r="777" spans="1:13" ht="12.75" x14ac:dyDescent="0.2">
      <c r="A777" s="51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</row>
    <row r="778" spans="1:13" ht="12.75" x14ac:dyDescent="0.2">
      <c r="A778" s="51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</row>
    <row r="779" spans="1:13" ht="12.75" x14ac:dyDescent="0.2">
      <c r="A779" s="51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</row>
    <row r="780" spans="1:13" ht="12.75" x14ac:dyDescent="0.2">
      <c r="A780" s="51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</row>
    <row r="781" spans="1:13" ht="12.75" x14ac:dyDescent="0.2">
      <c r="A781" s="51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</row>
    <row r="782" spans="1:13" ht="12.75" x14ac:dyDescent="0.2">
      <c r="A782" s="51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</row>
    <row r="783" spans="1:13" ht="12.75" x14ac:dyDescent="0.2">
      <c r="A783" s="51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</row>
    <row r="784" spans="1:13" ht="12.75" x14ac:dyDescent="0.2">
      <c r="A784" s="51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</row>
    <row r="785" spans="1:13" ht="12.75" x14ac:dyDescent="0.2">
      <c r="A785" s="51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</row>
    <row r="786" spans="1:13" ht="12.75" x14ac:dyDescent="0.2">
      <c r="A786" s="51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</row>
    <row r="787" spans="1:13" ht="12.75" x14ac:dyDescent="0.2">
      <c r="A787" s="51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</row>
    <row r="788" spans="1:13" ht="12.75" x14ac:dyDescent="0.2">
      <c r="A788" s="51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</row>
    <row r="789" spans="1:13" ht="12.75" x14ac:dyDescent="0.2">
      <c r="A789" s="51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</row>
    <row r="790" spans="1:13" ht="12.75" x14ac:dyDescent="0.2">
      <c r="A790" s="51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</row>
    <row r="791" spans="1:13" ht="12.75" x14ac:dyDescent="0.2">
      <c r="A791" s="51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</row>
    <row r="792" spans="1:13" ht="12.75" x14ac:dyDescent="0.2">
      <c r="A792" s="51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</row>
    <row r="793" spans="1:13" ht="12.75" x14ac:dyDescent="0.2">
      <c r="A793" s="51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</row>
    <row r="794" spans="1:13" ht="12.75" x14ac:dyDescent="0.2">
      <c r="A794" s="51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</row>
    <row r="795" spans="1:13" ht="12.75" x14ac:dyDescent="0.2">
      <c r="A795" s="51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</row>
    <row r="796" spans="1:13" ht="12.75" x14ac:dyDescent="0.2">
      <c r="A796" s="51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</row>
    <row r="797" spans="1:13" ht="12.75" x14ac:dyDescent="0.2">
      <c r="A797" s="51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</row>
    <row r="798" spans="1:13" ht="12.75" x14ac:dyDescent="0.2">
      <c r="A798" s="51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</row>
    <row r="799" spans="1:13" ht="12.75" x14ac:dyDescent="0.2">
      <c r="A799" s="51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</row>
    <row r="800" spans="1:13" ht="12.75" x14ac:dyDescent="0.2">
      <c r="A800" s="51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</row>
    <row r="801" spans="1:13" ht="12.75" x14ac:dyDescent="0.2">
      <c r="A801" s="51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</row>
    <row r="802" spans="1:13" ht="12.75" x14ac:dyDescent="0.2">
      <c r="A802" s="51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</row>
    <row r="803" spans="1:13" ht="12.75" x14ac:dyDescent="0.2">
      <c r="A803" s="51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</row>
    <row r="804" spans="1:13" ht="12.75" x14ac:dyDescent="0.2">
      <c r="A804" s="51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</row>
    <row r="805" spans="1:13" ht="12.75" x14ac:dyDescent="0.2">
      <c r="A805" s="51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</row>
    <row r="806" spans="1:13" ht="12.75" x14ac:dyDescent="0.2">
      <c r="A806" s="51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</row>
    <row r="807" spans="1:13" ht="12.75" x14ac:dyDescent="0.2">
      <c r="A807" s="51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</row>
    <row r="808" spans="1:13" ht="12.75" x14ac:dyDescent="0.2">
      <c r="A808" s="51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</row>
    <row r="809" spans="1:13" ht="12.75" x14ac:dyDescent="0.2">
      <c r="A809" s="51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</row>
    <row r="810" spans="1:13" ht="12.75" x14ac:dyDescent="0.2">
      <c r="A810" s="51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</row>
    <row r="811" spans="1:13" ht="12.75" x14ac:dyDescent="0.2">
      <c r="A811" s="51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</row>
    <row r="812" spans="1:13" ht="12.75" x14ac:dyDescent="0.2">
      <c r="A812" s="51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</row>
    <row r="813" spans="1:13" ht="12.75" x14ac:dyDescent="0.2">
      <c r="A813" s="51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</row>
    <row r="814" spans="1:13" ht="12.75" x14ac:dyDescent="0.2">
      <c r="A814" s="51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</row>
    <row r="815" spans="1:13" ht="12.75" x14ac:dyDescent="0.2">
      <c r="A815" s="51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</row>
    <row r="816" spans="1:13" ht="12.75" x14ac:dyDescent="0.2">
      <c r="A816" s="51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</row>
    <row r="817" spans="1:13" ht="12.75" x14ac:dyDescent="0.2">
      <c r="A817" s="51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</row>
    <row r="818" spans="1:13" ht="12.75" x14ac:dyDescent="0.2">
      <c r="A818" s="51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</row>
    <row r="819" spans="1:13" ht="12.75" x14ac:dyDescent="0.2">
      <c r="A819" s="51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</row>
    <row r="820" spans="1:13" ht="12.75" x14ac:dyDescent="0.2">
      <c r="A820" s="51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</row>
    <row r="821" spans="1:13" ht="12.75" x14ac:dyDescent="0.2">
      <c r="A821" s="51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</row>
    <row r="822" spans="1:13" ht="12.75" x14ac:dyDescent="0.2">
      <c r="A822" s="51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</row>
    <row r="823" spans="1:13" ht="12.75" x14ac:dyDescent="0.2">
      <c r="A823" s="51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</row>
    <row r="824" spans="1:13" ht="12.75" x14ac:dyDescent="0.2">
      <c r="A824" s="51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</row>
    <row r="825" spans="1:13" ht="12.75" x14ac:dyDescent="0.2">
      <c r="A825" s="51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</row>
    <row r="826" spans="1:13" ht="12.75" x14ac:dyDescent="0.2">
      <c r="A826" s="51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</row>
    <row r="827" spans="1:13" ht="12.75" x14ac:dyDescent="0.2">
      <c r="A827" s="51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</row>
    <row r="828" spans="1:13" ht="12.75" x14ac:dyDescent="0.2">
      <c r="A828" s="51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</row>
    <row r="829" spans="1:13" ht="12.75" x14ac:dyDescent="0.2">
      <c r="A829" s="51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</row>
    <row r="830" spans="1:13" ht="12.75" x14ac:dyDescent="0.2">
      <c r="A830" s="51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</row>
    <row r="831" spans="1:13" ht="12.75" x14ac:dyDescent="0.2">
      <c r="A831" s="51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</row>
    <row r="832" spans="1:13" ht="12.75" x14ac:dyDescent="0.2">
      <c r="A832" s="51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</row>
    <row r="833" spans="1:13" ht="12.75" x14ac:dyDescent="0.2">
      <c r="A833" s="51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</row>
    <row r="834" spans="1:13" ht="12.75" x14ac:dyDescent="0.2">
      <c r="A834" s="51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</row>
    <row r="835" spans="1:13" ht="12.75" x14ac:dyDescent="0.2">
      <c r="A835" s="51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</row>
    <row r="836" spans="1:13" ht="12.75" x14ac:dyDescent="0.2">
      <c r="A836" s="51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</row>
    <row r="837" spans="1:13" ht="12.75" x14ac:dyDescent="0.2">
      <c r="A837" s="51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</row>
    <row r="838" spans="1:13" ht="12.75" x14ac:dyDescent="0.2">
      <c r="A838" s="51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</row>
    <row r="839" spans="1:13" ht="12.75" x14ac:dyDescent="0.2">
      <c r="A839" s="51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</row>
    <row r="840" spans="1:13" ht="12.75" x14ac:dyDescent="0.2">
      <c r="A840" s="51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</row>
    <row r="841" spans="1:13" ht="12.75" x14ac:dyDescent="0.2">
      <c r="A841" s="51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</row>
    <row r="842" spans="1:13" ht="12.75" x14ac:dyDescent="0.2">
      <c r="A842" s="51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</row>
    <row r="843" spans="1:13" ht="12.75" x14ac:dyDescent="0.2">
      <c r="A843" s="51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</row>
    <row r="844" spans="1:13" ht="12.75" x14ac:dyDescent="0.2">
      <c r="A844" s="51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</row>
    <row r="845" spans="1:13" ht="12.75" x14ac:dyDescent="0.2">
      <c r="A845" s="51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</row>
    <row r="846" spans="1:13" ht="12.75" x14ac:dyDescent="0.2">
      <c r="A846" s="51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</row>
    <row r="847" spans="1:13" ht="12.75" x14ac:dyDescent="0.2">
      <c r="A847" s="51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</row>
    <row r="848" spans="1:13" ht="12.75" x14ac:dyDescent="0.2">
      <c r="A848" s="51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</row>
    <row r="849" spans="1:13" ht="12.75" x14ac:dyDescent="0.2">
      <c r="A849" s="51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</row>
    <row r="850" spans="1:13" ht="12.75" x14ac:dyDescent="0.2">
      <c r="A850" s="51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</row>
    <row r="851" spans="1:13" ht="12.75" x14ac:dyDescent="0.2">
      <c r="A851" s="51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</row>
    <row r="852" spans="1:13" ht="12.75" x14ac:dyDescent="0.2">
      <c r="A852" s="51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</row>
    <row r="853" spans="1:13" ht="12.75" x14ac:dyDescent="0.2">
      <c r="A853" s="51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</row>
    <row r="854" spans="1:13" ht="12.75" x14ac:dyDescent="0.2">
      <c r="A854" s="51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</row>
    <row r="855" spans="1:13" ht="12.75" x14ac:dyDescent="0.2">
      <c r="A855" s="51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</row>
    <row r="856" spans="1:13" ht="12.75" x14ac:dyDescent="0.2">
      <c r="A856" s="51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</row>
    <row r="857" spans="1:13" ht="12.75" x14ac:dyDescent="0.2">
      <c r="A857" s="51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</row>
    <row r="858" spans="1:13" ht="12.75" x14ac:dyDescent="0.2">
      <c r="A858" s="51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</row>
    <row r="859" spans="1:13" ht="12.75" x14ac:dyDescent="0.2">
      <c r="A859" s="51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</row>
    <row r="860" spans="1:13" ht="12.75" x14ac:dyDescent="0.2">
      <c r="A860" s="51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</row>
    <row r="861" spans="1:13" ht="12.75" x14ac:dyDescent="0.2">
      <c r="A861" s="51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</row>
    <row r="862" spans="1:13" ht="12.75" x14ac:dyDescent="0.2">
      <c r="A862" s="51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</row>
    <row r="863" spans="1:13" ht="12.75" x14ac:dyDescent="0.2">
      <c r="A863" s="51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</row>
    <row r="864" spans="1:13" ht="12.75" x14ac:dyDescent="0.2">
      <c r="A864" s="51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</row>
    <row r="865" spans="1:13" ht="12.75" x14ac:dyDescent="0.2">
      <c r="A865" s="51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</row>
    <row r="866" spans="1:13" ht="12.75" x14ac:dyDescent="0.2">
      <c r="A866" s="51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</row>
    <row r="867" spans="1:13" ht="12.75" x14ac:dyDescent="0.2">
      <c r="A867" s="51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</row>
    <row r="868" spans="1:13" ht="12.75" x14ac:dyDescent="0.2">
      <c r="A868" s="51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</row>
    <row r="869" spans="1:13" ht="12.75" x14ac:dyDescent="0.2">
      <c r="A869" s="51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</row>
    <row r="870" spans="1:13" ht="12.75" x14ac:dyDescent="0.2">
      <c r="A870" s="51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</row>
    <row r="871" spans="1:13" ht="12.75" x14ac:dyDescent="0.2">
      <c r="A871" s="51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</row>
    <row r="872" spans="1:13" ht="12.75" x14ac:dyDescent="0.2">
      <c r="A872" s="51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</row>
    <row r="873" spans="1:13" ht="12.75" x14ac:dyDescent="0.2">
      <c r="A873" s="51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</row>
    <row r="874" spans="1:13" ht="12.75" x14ac:dyDescent="0.2">
      <c r="A874" s="51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</row>
    <row r="875" spans="1:13" ht="12.75" x14ac:dyDescent="0.2">
      <c r="A875" s="51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</row>
    <row r="876" spans="1:13" ht="12.75" x14ac:dyDescent="0.2">
      <c r="A876" s="51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</row>
    <row r="877" spans="1:13" ht="12.75" x14ac:dyDescent="0.2">
      <c r="A877" s="51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</row>
    <row r="878" spans="1:13" ht="12.75" x14ac:dyDescent="0.2">
      <c r="A878" s="51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</row>
    <row r="879" spans="1:13" ht="12.75" x14ac:dyDescent="0.2">
      <c r="A879" s="51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</row>
    <row r="880" spans="1:13" ht="12.75" x14ac:dyDescent="0.2">
      <c r="A880" s="51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</row>
    <row r="881" spans="1:13" ht="12.75" x14ac:dyDescent="0.2">
      <c r="A881" s="51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</row>
    <row r="882" spans="1:13" ht="12.75" x14ac:dyDescent="0.2">
      <c r="A882" s="51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</row>
    <row r="883" spans="1:13" ht="12.75" x14ac:dyDescent="0.2">
      <c r="A883" s="51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</row>
    <row r="884" spans="1:13" ht="12.75" x14ac:dyDescent="0.2">
      <c r="A884" s="51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</row>
    <row r="885" spans="1:13" ht="12.75" x14ac:dyDescent="0.2">
      <c r="A885" s="51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</row>
    <row r="886" spans="1:13" ht="12.75" x14ac:dyDescent="0.2">
      <c r="A886" s="51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</row>
    <row r="887" spans="1:13" ht="12.75" x14ac:dyDescent="0.2">
      <c r="A887" s="51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</row>
    <row r="888" spans="1:13" ht="12.75" x14ac:dyDescent="0.2">
      <c r="A888" s="51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</row>
    <row r="889" spans="1:13" ht="12.75" x14ac:dyDescent="0.2">
      <c r="A889" s="51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</row>
    <row r="890" spans="1:13" ht="12.75" x14ac:dyDescent="0.2">
      <c r="A890" s="51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</row>
    <row r="891" spans="1:13" ht="12.75" x14ac:dyDescent="0.2">
      <c r="A891" s="51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</row>
    <row r="892" spans="1:13" ht="12.75" x14ac:dyDescent="0.2">
      <c r="A892" s="51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</row>
    <row r="893" spans="1:13" ht="12.75" x14ac:dyDescent="0.2">
      <c r="A893" s="51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</row>
    <row r="894" spans="1:13" ht="12.75" x14ac:dyDescent="0.2">
      <c r="A894" s="51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</row>
    <row r="895" spans="1:13" ht="12.75" x14ac:dyDescent="0.2">
      <c r="A895" s="51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</row>
    <row r="896" spans="1:13" ht="12.75" x14ac:dyDescent="0.2">
      <c r="A896" s="51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</row>
    <row r="897" spans="1:13" ht="12.75" x14ac:dyDescent="0.2">
      <c r="A897" s="51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</row>
    <row r="898" spans="1:13" ht="12.75" x14ac:dyDescent="0.2">
      <c r="A898" s="51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</row>
    <row r="899" spans="1:13" ht="12.75" x14ac:dyDescent="0.2">
      <c r="A899" s="51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</row>
    <row r="900" spans="1:13" ht="12.75" x14ac:dyDescent="0.2">
      <c r="A900" s="51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</row>
    <row r="901" spans="1:13" ht="12.75" x14ac:dyDescent="0.2">
      <c r="A901" s="51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</row>
    <row r="902" spans="1:13" ht="12.75" x14ac:dyDescent="0.2">
      <c r="A902" s="51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</row>
    <row r="903" spans="1:13" ht="12.75" x14ac:dyDescent="0.2">
      <c r="A903" s="51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</row>
    <row r="904" spans="1:13" ht="12.75" x14ac:dyDescent="0.2">
      <c r="A904" s="51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</row>
    <row r="905" spans="1:13" ht="12.75" x14ac:dyDescent="0.2">
      <c r="A905" s="51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</row>
    <row r="906" spans="1:13" ht="12.75" x14ac:dyDescent="0.2">
      <c r="A906" s="51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</row>
    <row r="907" spans="1:13" ht="12.75" x14ac:dyDescent="0.2">
      <c r="A907" s="51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</row>
    <row r="908" spans="1:13" ht="12.75" x14ac:dyDescent="0.2">
      <c r="A908" s="51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</row>
    <row r="909" spans="1:13" ht="12.75" x14ac:dyDescent="0.2">
      <c r="A909" s="51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</row>
    <row r="910" spans="1:13" ht="12.75" x14ac:dyDescent="0.2">
      <c r="A910" s="51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</row>
    <row r="911" spans="1:13" ht="12.75" x14ac:dyDescent="0.2">
      <c r="A911" s="51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</row>
    <row r="912" spans="1:13" ht="12.75" x14ac:dyDescent="0.2">
      <c r="A912" s="51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</row>
    <row r="913" spans="1:13" ht="12.75" x14ac:dyDescent="0.2">
      <c r="A913" s="51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</row>
    <row r="914" spans="1:13" ht="12.75" x14ac:dyDescent="0.2">
      <c r="A914" s="51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</row>
    <row r="915" spans="1:13" ht="12.75" x14ac:dyDescent="0.2">
      <c r="A915" s="51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</row>
    <row r="916" spans="1:13" ht="12.75" x14ac:dyDescent="0.2">
      <c r="A916" s="51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</row>
    <row r="917" spans="1:13" ht="12.75" x14ac:dyDescent="0.2">
      <c r="A917" s="51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</row>
    <row r="918" spans="1:13" ht="12.75" x14ac:dyDescent="0.2">
      <c r="A918" s="51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</row>
    <row r="919" spans="1:13" ht="12.75" x14ac:dyDescent="0.2">
      <c r="A919" s="51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</row>
    <row r="920" spans="1:13" ht="12.75" x14ac:dyDescent="0.2">
      <c r="A920" s="51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</row>
    <row r="921" spans="1:13" ht="12.75" x14ac:dyDescent="0.2">
      <c r="A921" s="51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</row>
    <row r="922" spans="1:13" ht="12.75" x14ac:dyDescent="0.2">
      <c r="A922" s="51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</row>
    <row r="923" spans="1:13" ht="12.75" x14ac:dyDescent="0.2">
      <c r="A923" s="51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</row>
    <row r="924" spans="1:13" ht="12.75" x14ac:dyDescent="0.2">
      <c r="A924" s="51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</row>
    <row r="925" spans="1:13" ht="12.75" x14ac:dyDescent="0.2">
      <c r="A925" s="51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</row>
    <row r="926" spans="1:13" ht="12.75" x14ac:dyDescent="0.2">
      <c r="A926" s="51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</row>
    <row r="927" spans="1:13" ht="12.75" x14ac:dyDescent="0.2">
      <c r="A927" s="51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</row>
    <row r="928" spans="1:13" ht="12.75" x14ac:dyDescent="0.2">
      <c r="A928" s="51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</row>
    <row r="929" spans="1:13" ht="12.75" x14ac:dyDescent="0.2">
      <c r="A929" s="51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</row>
    <row r="930" spans="1:13" ht="12.75" x14ac:dyDescent="0.2">
      <c r="A930" s="51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</row>
    <row r="931" spans="1:13" ht="12.75" x14ac:dyDescent="0.2">
      <c r="A931" s="51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</row>
    <row r="932" spans="1:13" ht="12.75" x14ac:dyDescent="0.2">
      <c r="A932" s="51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</row>
    <row r="933" spans="1:13" ht="12.75" x14ac:dyDescent="0.2">
      <c r="A933" s="51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</row>
    <row r="934" spans="1:13" ht="12.75" x14ac:dyDescent="0.2">
      <c r="A934" s="51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</row>
    <row r="935" spans="1:13" ht="12.75" x14ac:dyDescent="0.2">
      <c r="A935" s="51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</row>
    <row r="936" spans="1:13" ht="12.75" x14ac:dyDescent="0.2">
      <c r="A936" s="51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</row>
    <row r="937" spans="1:13" ht="12.75" x14ac:dyDescent="0.2">
      <c r="A937" s="51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</row>
    <row r="938" spans="1:13" ht="12.75" x14ac:dyDescent="0.2">
      <c r="A938" s="51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</row>
    <row r="939" spans="1:13" ht="12.75" x14ac:dyDescent="0.2">
      <c r="A939" s="51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</row>
    <row r="940" spans="1:13" ht="12.75" x14ac:dyDescent="0.2">
      <c r="A940" s="51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</row>
    <row r="941" spans="1:13" ht="12.75" x14ac:dyDescent="0.2">
      <c r="A941" s="51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</row>
    <row r="942" spans="1:13" ht="12.75" x14ac:dyDescent="0.2">
      <c r="A942" s="51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</row>
    <row r="943" spans="1:13" ht="12.75" x14ac:dyDescent="0.2">
      <c r="A943" s="51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</row>
    <row r="944" spans="1:13" ht="12.75" x14ac:dyDescent="0.2">
      <c r="A944" s="51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</row>
    <row r="945" spans="1:13" ht="12.75" x14ac:dyDescent="0.2">
      <c r="A945" s="51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</row>
    <row r="946" spans="1:13" ht="12.75" x14ac:dyDescent="0.2">
      <c r="A946" s="51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</row>
    <row r="947" spans="1:13" ht="12.75" x14ac:dyDescent="0.2">
      <c r="A947" s="51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</row>
    <row r="948" spans="1:13" ht="12.75" x14ac:dyDescent="0.2">
      <c r="A948" s="51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</row>
    <row r="949" spans="1:13" ht="12.75" x14ac:dyDescent="0.2">
      <c r="A949" s="51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</row>
    <row r="950" spans="1:13" ht="12.75" x14ac:dyDescent="0.2">
      <c r="A950" s="51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</row>
    <row r="951" spans="1:13" ht="12.75" x14ac:dyDescent="0.2">
      <c r="A951" s="51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</row>
    <row r="952" spans="1:13" ht="12.75" x14ac:dyDescent="0.2">
      <c r="A952" s="51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</row>
    <row r="953" spans="1:13" ht="12.75" x14ac:dyDescent="0.2">
      <c r="A953" s="51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</row>
    <row r="954" spans="1:13" ht="12.75" x14ac:dyDescent="0.2">
      <c r="A954" s="51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</row>
    <row r="955" spans="1:13" ht="12.75" x14ac:dyDescent="0.2">
      <c r="A955" s="51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</row>
    <row r="956" spans="1:13" ht="12.75" x14ac:dyDescent="0.2">
      <c r="A956" s="51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</row>
    <row r="957" spans="1:13" ht="12.75" x14ac:dyDescent="0.2">
      <c r="A957" s="51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</row>
    <row r="958" spans="1:13" ht="12.75" x14ac:dyDescent="0.2">
      <c r="A958" s="51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</row>
    <row r="959" spans="1:13" ht="12.75" x14ac:dyDescent="0.2">
      <c r="A959" s="51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</row>
    <row r="960" spans="1:13" ht="12.75" x14ac:dyDescent="0.2">
      <c r="A960" s="51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</row>
    <row r="961" spans="1:13" ht="12.75" x14ac:dyDescent="0.2">
      <c r="A961" s="51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</row>
    <row r="962" spans="1:13" ht="12.75" x14ac:dyDescent="0.2">
      <c r="A962" s="51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</row>
    <row r="963" spans="1:13" ht="12.75" x14ac:dyDescent="0.2">
      <c r="A963" s="51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</row>
    <row r="964" spans="1:13" ht="12.75" x14ac:dyDescent="0.2">
      <c r="A964" s="51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</row>
    <row r="965" spans="1:13" ht="12.75" x14ac:dyDescent="0.2">
      <c r="A965" s="51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</row>
    <row r="966" spans="1:13" ht="12.75" x14ac:dyDescent="0.2">
      <c r="A966" s="51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</row>
    <row r="967" spans="1:13" ht="12.75" x14ac:dyDescent="0.2">
      <c r="A967" s="51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</row>
    <row r="968" spans="1:13" ht="12.75" x14ac:dyDescent="0.2">
      <c r="A968" s="51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</row>
    <row r="969" spans="1:13" ht="12.75" x14ac:dyDescent="0.2">
      <c r="A969" s="51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</row>
    <row r="970" spans="1:13" ht="12.75" x14ac:dyDescent="0.2">
      <c r="A970" s="51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</row>
    <row r="971" spans="1:13" ht="12.75" x14ac:dyDescent="0.2">
      <c r="A971" s="51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</row>
    <row r="972" spans="1:13" ht="12.75" x14ac:dyDescent="0.2">
      <c r="A972" s="51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</row>
    <row r="973" spans="1:13" ht="12.75" x14ac:dyDescent="0.2">
      <c r="A973" s="51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</row>
    <row r="974" spans="1:13" ht="12.75" x14ac:dyDescent="0.2">
      <c r="A974" s="51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</row>
    <row r="975" spans="1:13" ht="12.75" x14ac:dyDescent="0.2">
      <c r="A975" s="51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</row>
    <row r="976" spans="1:13" ht="12.75" x14ac:dyDescent="0.2">
      <c r="A976" s="51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</row>
    <row r="977" spans="1:13" ht="12.75" x14ac:dyDescent="0.2">
      <c r="A977" s="51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</row>
    <row r="978" spans="1:13" ht="12.75" x14ac:dyDescent="0.2">
      <c r="A978" s="51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</row>
    <row r="979" spans="1:13" ht="12.75" x14ac:dyDescent="0.2">
      <c r="A979" s="51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</row>
    <row r="980" spans="1:13" ht="12.75" x14ac:dyDescent="0.2">
      <c r="A980" s="51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</row>
    <row r="981" spans="1:13" ht="12.75" x14ac:dyDescent="0.2">
      <c r="A981" s="51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</row>
    <row r="982" spans="1:13" ht="12.75" x14ac:dyDescent="0.2">
      <c r="A982" s="51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</row>
    <row r="983" spans="1:13" ht="12.75" x14ac:dyDescent="0.2">
      <c r="A983" s="51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</row>
    <row r="984" spans="1:13" ht="12.75" x14ac:dyDescent="0.2">
      <c r="A984" s="51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</row>
    <row r="985" spans="1:13" ht="12.75" x14ac:dyDescent="0.2">
      <c r="A985" s="51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</row>
    <row r="986" spans="1:13" ht="12.75" x14ac:dyDescent="0.2">
      <c r="A986" s="51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</row>
    <row r="987" spans="1:13" ht="12.75" x14ac:dyDescent="0.2">
      <c r="A987" s="51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</row>
    <row r="988" spans="1:13" ht="12.75" x14ac:dyDescent="0.2">
      <c r="A988" s="51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</row>
    <row r="989" spans="1:13" ht="12.75" x14ac:dyDescent="0.2">
      <c r="A989" s="51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</row>
    <row r="990" spans="1:13" ht="12.75" x14ac:dyDescent="0.2">
      <c r="A990" s="51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</row>
    <row r="991" spans="1:13" ht="12.75" x14ac:dyDescent="0.2">
      <c r="A991" s="51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</row>
    <row r="992" spans="1:13" ht="12.75" x14ac:dyDescent="0.2">
      <c r="A992" s="51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</row>
    <row r="993" spans="1:13" ht="12.75" x14ac:dyDescent="0.2">
      <c r="A993" s="51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</row>
    <row r="994" spans="1:13" ht="12.75" x14ac:dyDescent="0.2">
      <c r="A994" s="51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</row>
    <row r="995" spans="1:13" ht="12.75" x14ac:dyDescent="0.2">
      <c r="A995" s="51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</row>
    <row r="996" spans="1:13" ht="12.75" x14ac:dyDescent="0.2">
      <c r="A996" s="51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</row>
    <row r="997" spans="1:13" ht="12.75" x14ac:dyDescent="0.2">
      <c r="A997" s="51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</row>
    <row r="998" spans="1:13" ht="12.75" x14ac:dyDescent="0.2">
      <c r="A998" s="51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</row>
    <row r="999" spans="1:13" ht="12.75" x14ac:dyDescent="0.2">
      <c r="A999" s="51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</row>
    <row r="1000" spans="1:13" ht="12.75" x14ac:dyDescent="0.2">
      <c r="A1000" s="51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</row>
    <row r="1001" spans="1:13" ht="12.75" x14ac:dyDescent="0.2">
      <c r="A1001" s="51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</row>
    <row r="1002" spans="1:13" ht="12.75" x14ac:dyDescent="0.2">
      <c r="A1002" s="51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</row>
    <row r="1003" spans="1:13" ht="12.75" x14ac:dyDescent="0.2">
      <c r="A1003" s="51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  <c r="L1003" s="62"/>
      <c r="M1003" s="62"/>
    </row>
    <row r="1004" spans="1:13" ht="12.75" x14ac:dyDescent="0.2">
      <c r="A1004" s="51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  <c r="L1004" s="62"/>
      <c r="M1004" s="62"/>
    </row>
    <row r="1005" spans="1:13" ht="12.75" x14ac:dyDescent="0.2">
      <c r="A1005" s="51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  <c r="L1005" s="62"/>
      <c r="M1005" s="62"/>
    </row>
    <row r="1006" spans="1:13" ht="12.75" x14ac:dyDescent="0.2">
      <c r="A1006" s="51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</row>
    <row r="1007" spans="1:13" ht="12.75" x14ac:dyDescent="0.2">
      <c r="A1007" s="51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  <c r="L1007" s="62"/>
      <c r="M1007" s="62"/>
    </row>
    <row r="1008" spans="1:13" ht="12.75" x14ac:dyDescent="0.2">
      <c r="A1008" s="51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</row>
    <row r="1009" spans="1:13" ht="12.75" x14ac:dyDescent="0.2">
      <c r="A1009" s="51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  <c r="L1009" s="62"/>
      <c r="M1009" s="62"/>
    </row>
    <row r="1010" spans="1:13" ht="12.75" x14ac:dyDescent="0.2">
      <c r="A1010" s="51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  <c r="L1010" s="62"/>
      <c r="M1010" s="62"/>
    </row>
    <row r="1011" spans="1:13" ht="12.75" x14ac:dyDescent="0.2">
      <c r="A1011" s="51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</row>
    <row r="1012" spans="1:13" ht="12.75" x14ac:dyDescent="0.2">
      <c r="A1012" s="51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  <c r="L1012" s="62"/>
      <c r="M1012" s="62"/>
    </row>
    <row r="1013" spans="1:13" ht="12.75" x14ac:dyDescent="0.2">
      <c r="A1013" s="51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</row>
    <row r="1014" spans="1:13" ht="12.75" x14ac:dyDescent="0.2">
      <c r="A1014" s="51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  <c r="L1014" s="62"/>
      <c r="M1014" s="62"/>
    </row>
    <row r="1015" spans="1:13" ht="12.75" x14ac:dyDescent="0.2">
      <c r="A1015" s="51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  <c r="L1015" s="62"/>
      <c r="M1015" s="62"/>
    </row>
    <row r="1016" spans="1:13" ht="12.75" x14ac:dyDescent="0.2">
      <c r="A1016" s="51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  <c r="L1016" s="62"/>
      <c r="M1016" s="62"/>
    </row>
    <row r="1017" spans="1:13" ht="12.75" x14ac:dyDescent="0.2">
      <c r="A1017" s="51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  <c r="L1017" s="62"/>
      <c r="M1017" s="62"/>
    </row>
    <row r="1018" spans="1:13" ht="12.75" x14ac:dyDescent="0.2">
      <c r="A1018" s="51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  <c r="L1018" s="62"/>
      <c r="M1018" s="62"/>
    </row>
    <row r="1019" spans="1:13" ht="12.75" x14ac:dyDescent="0.2">
      <c r="A1019" s="51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  <c r="L1019" s="62"/>
      <c r="M1019" s="62"/>
    </row>
    <row r="1020" spans="1:13" ht="12.75" x14ac:dyDescent="0.2">
      <c r="A1020" s="51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  <c r="L1020" s="62"/>
      <c r="M1020" s="62"/>
    </row>
    <row r="1021" spans="1:13" ht="12.75" x14ac:dyDescent="0.2">
      <c r="A1021" s="51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  <c r="L1021" s="62"/>
      <c r="M1021" s="62"/>
    </row>
    <row r="1022" spans="1:13" ht="12.75" x14ac:dyDescent="0.2">
      <c r="A1022" s="51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  <c r="L1022" s="62"/>
      <c r="M1022" s="62"/>
    </row>
    <row r="1023" spans="1:13" ht="12.75" x14ac:dyDescent="0.2">
      <c r="A1023" s="51"/>
      <c r="B1023" s="62"/>
      <c r="C1023" s="62"/>
      <c r="D1023" s="62"/>
      <c r="E1023" s="62"/>
      <c r="F1023" s="62"/>
      <c r="G1023" s="62"/>
      <c r="H1023" s="62"/>
      <c r="I1023" s="62"/>
      <c r="J1023" s="62"/>
      <c r="K1023" s="62"/>
      <c r="L1023" s="62"/>
      <c r="M1023" s="62"/>
    </row>
    <row r="1024" spans="1:13" ht="12.75" x14ac:dyDescent="0.2">
      <c r="A1024" s="51"/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  <c r="L1024" s="62"/>
      <c r="M1024" s="62"/>
    </row>
    <row r="1025" spans="1:13" ht="12.75" x14ac:dyDescent="0.2">
      <c r="A1025" s="51"/>
      <c r="B1025" s="62"/>
      <c r="C1025" s="62"/>
      <c r="D1025" s="62"/>
      <c r="E1025" s="62"/>
      <c r="F1025" s="62"/>
      <c r="G1025" s="62"/>
      <c r="H1025" s="62"/>
      <c r="I1025" s="62"/>
      <c r="J1025" s="62"/>
      <c r="K1025" s="62"/>
      <c r="L1025" s="62"/>
      <c r="M1025" s="62"/>
    </row>
    <row r="1026" spans="1:13" ht="12.75" x14ac:dyDescent="0.2">
      <c r="A1026" s="51"/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  <c r="L1026" s="62"/>
      <c r="M1026" s="62"/>
    </row>
    <row r="1027" spans="1:13" ht="12.75" x14ac:dyDescent="0.2">
      <c r="A1027" s="51"/>
      <c r="B1027" s="62"/>
      <c r="C1027" s="62"/>
      <c r="D1027" s="62"/>
      <c r="E1027" s="62"/>
      <c r="F1027" s="62"/>
      <c r="G1027" s="62"/>
      <c r="H1027" s="62"/>
      <c r="I1027" s="62"/>
      <c r="J1027" s="62"/>
      <c r="K1027" s="62"/>
      <c r="L1027" s="62"/>
      <c r="M1027" s="62"/>
    </row>
    <row r="1028" spans="1:13" ht="12.75" x14ac:dyDescent="0.2">
      <c r="A1028" s="51"/>
      <c r="B1028" s="62"/>
      <c r="C1028" s="62"/>
      <c r="D1028" s="62"/>
      <c r="E1028" s="62"/>
      <c r="F1028" s="62"/>
      <c r="G1028" s="62"/>
      <c r="H1028" s="62"/>
      <c r="I1028" s="62"/>
      <c r="J1028" s="62"/>
      <c r="K1028" s="62"/>
      <c r="L1028" s="62"/>
      <c r="M1028" s="62"/>
    </row>
    <row r="1029" spans="1:13" ht="12.75" x14ac:dyDescent="0.2">
      <c r="A1029" s="51"/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  <c r="L1029" s="62"/>
      <c r="M1029" s="62"/>
    </row>
    <row r="1030" spans="1:13" ht="12.75" x14ac:dyDescent="0.2">
      <c r="A1030" s="51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  <c r="L1030" s="62"/>
      <c r="M1030" s="62"/>
    </row>
    <row r="1031" spans="1:13" ht="12.75" x14ac:dyDescent="0.2">
      <c r="A1031" s="51"/>
      <c r="B1031" s="62"/>
      <c r="C1031" s="62"/>
      <c r="D1031" s="62"/>
      <c r="E1031" s="62"/>
      <c r="F1031" s="62"/>
      <c r="G1031" s="62"/>
      <c r="H1031" s="62"/>
      <c r="I1031" s="62"/>
      <c r="J1031" s="62"/>
      <c r="K1031" s="62"/>
      <c r="L1031" s="62"/>
      <c r="M1031" s="62"/>
    </row>
    <row r="1032" spans="1:13" ht="12.75" x14ac:dyDescent="0.2">
      <c r="A1032" s="51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  <c r="L1032" s="62"/>
      <c r="M1032" s="62"/>
    </row>
    <row r="1033" spans="1:13" ht="12.75" x14ac:dyDescent="0.2">
      <c r="A1033" s="51"/>
      <c r="B1033" s="62"/>
      <c r="C1033" s="62"/>
      <c r="D1033" s="62"/>
      <c r="E1033" s="62"/>
      <c r="F1033" s="62"/>
      <c r="G1033" s="62"/>
      <c r="H1033" s="62"/>
      <c r="I1033" s="62"/>
      <c r="J1033" s="62"/>
      <c r="K1033" s="62"/>
      <c r="L1033" s="62"/>
      <c r="M1033" s="62"/>
    </row>
    <row r="1034" spans="1:13" ht="12.75" x14ac:dyDescent="0.2">
      <c r="A1034" s="51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</row>
    <row r="1035" spans="1:13" ht="12.75" x14ac:dyDescent="0.2">
      <c r="A1035" s="51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</row>
    <row r="1036" spans="1:13" ht="12.75" x14ac:dyDescent="0.2">
      <c r="A1036" s="51"/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  <c r="L1036" s="62"/>
      <c r="M1036" s="62"/>
    </row>
    <row r="1037" spans="1:13" ht="12.75" x14ac:dyDescent="0.2">
      <c r="A1037" s="51"/>
      <c r="B1037" s="62"/>
      <c r="C1037" s="62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</row>
    <row r="1038" spans="1:13" ht="12.75" x14ac:dyDescent="0.2">
      <c r="A1038" s="51"/>
      <c r="B1038" s="62"/>
      <c r="C1038" s="62"/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</row>
    <row r="1039" spans="1:13" ht="12.75" x14ac:dyDescent="0.2">
      <c r="A1039" s="51"/>
      <c r="B1039" s="62"/>
      <c r="C1039" s="62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</row>
    <row r="1040" spans="1:13" ht="12.75" x14ac:dyDescent="0.2">
      <c r="A1040" s="51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  <c r="L1040" s="62"/>
      <c r="M1040" s="62"/>
    </row>
    <row r="1041" spans="1:13" ht="12.75" x14ac:dyDescent="0.2">
      <c r="A1041" s="51"/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</row>
    <row r="1042" spans="1:13" ht="12.75" x14ac:dyDescent="0.2">
      <c r="A1042" s="51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  <c r="L1042" s="62"/>
      <c r="M1042" s="62"/>
    </row>
    <row r="1043" spans="1:13" ht="12.75" x14ac:dyDescent="0.2">
      <c r="A1043" s="51"/>
      <c r="B1043" s="62"/>
      <c r="C1043" s="62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</row>
    <row r="1044" spans="1:13" ht="12.75" x14ac:dyDescent="0.2">
      <c r="A1044" s="51"/>
      <c r="B1044" s="62"/>
      <c r="C1044" s="62"/>
      <c r="D1044" s="62"/>
      <c r="E1044" s="62"/>
      <c r="F1044" s="62"/>
      <c r="G1044" s="62"/>
      <c r="H1044" s="62"/>
      <c r="I1044" s="62"/>
      <c r="J1044" s="62"/>
      <c r="K1044" s="62"/>
      <c r="L1044" s="62"/>
      <c r="M1044" s="62"/>
    </row>
    <row r="1045" spans="1:13" ht="12.75" x14ac:dyDescent="0.2">
      <c r="A1045" s="51"/>
      <c r="B1045" s="62"/>
      <c r="C1045" s="62"/>
      <c r="D1045" s="62"/>
      <c r="E1045" s="62"/>
      <c r="F1045" s="62"/>
      <c r="G1045" s="62"/>
      <c r="H1045" s="62"/>
      <c r="I1045" s="62"/>
      <c r="J1045" s="62"/>
      <c r="K1045" s="62"/>
      <c r="L1045" s="62"/>
      <c r="M1045" s="62"/>
    </row>
    <row r="1046" spans="1:13" ht="12.75" x14ac:dyDescent="0.2">
      <c r="A1046" s="51"/>
      <c r="B1046" s="62"/>
      <c r="C1046" s="62"/>
      <c r="D1046" s="62"/>
      <c r="E1046" s="62"/>
      <c r="F1046" s="62"/>
      <c r="G1046" s="62"/>
      <c r="H1046" s="62"/>
      <c r="I1046" s="62"/>
      <c r="J1046" s="62"/>
      <c r="K1046" s="62"/>
      <c r="L1046" s="62"/>
      <c r="M1046" s="62"/>
    </row>
    <row r="1047" spans="1:13" ht="12.75" x14ac:dyDescent="0.2">
      <c r="A1047" s="51"/>
      <c r="B1047" s="62"/>
      <c r="C1047" s="62"/>
      <c r="D1047" s="62"/>
      <c r="E1047" s="62"/>
      <c r="F1047" s="62"/>
      <c r="G1047" s="62"/>
      <c r="H1047" s="62"/>
      <c r="I1047" s="62"/>
      <c r="J1047" s="62"/>
      <c r="K1047" s="62"/>
      <c r="L1047" s="62"/>
      <c r="M1047" s="62"/>
    </row>
    <row r="1048" spans="1:13" ht="12.75" x14ac:dyDescent="0.2">
      <c r="A1048" s="51"/>
      <c r="B1048" s="62"/>
      <c r="C1048" s="62"/>
      <c r="D1048" s="62"/>
      <c r="E1048" s="62"/>
      <c r="F1048" s="62"/>
      <c r="G1048" s="62"/>
      <c r="H1048" s="62"/>
      <c r="I1048" s="62"/>
      <c r="J1048" s="62"/>
      <c r="K1048" s="62"/>
      <c r="L1048" s="62"/>
      <c r="M1048" s="62"/>
    </row>
    <row r="1049" spans="1:13" ht="12.75" x14ac:dyDescent="0.2">
      <c r="A1049" s="51"/>
      <c r="B1049" s="62"/>
      <c r="C1049" s="62"/>
      <c r="D1049" s="62"/>
      <c r="E1049" s="62"/>
      <c r="F1049" s="62"/>
      <c r="G1049" s="62"/>
      <c r="H1049" s="62"/>
      <c r="I1049" s="62"/>
      <c r="J1049" s="62"/>
      <c r="K1049" s="62"/>
      <c r="L1049" s="62"/>
      <c r="M1049" s="62"/>
    </row>
    <row r="1050" spans="1:13" ht="12.75" x14ac:dyDescent="0.2">
      <c r="A1050" s="51"/>
      <c r="B1050" s="62"/>
      <c r="C1050" s="62"/>
      <c r="D1050" s="62"/>
      <c r="E1050" s="62"/>
      <c r="F1050" s="62"/>
      <c r="G1050" s="62"/>
      <c r="H1050" s="62"/>
      <c r="I1050" s="62"/>
      <c r="J1050" s="62"/>
      <c r="K1050" s="62"/>
      <c r="L1050" s="62"/>
      <c r="M1050" s="62"/>
    </row>
    <row r="1051" spans="1:13" ht="12.75" x14ac:dyDescent="0.2">
      <c r="A1051" s="51"/>
      <c r="B1051" s="62"/>
      <c r="C1051" s="62"/>
      <c r="D1051" s="62"/>
      <c r="E1051" s="62"/>
      <c r="F1051" s="62"/>
      <c r="G1051" s="62"/>
      <c r="H1051" s="62"/>
      <c r="I1051" s="62"/>
      <c r="J1051" s="62"/>
      <c r="K1051" s="62"/>
      <c r="L1051" s="62"/>
      <c r="M1051" s="62"/>
    </row>
    <row r="1052" spans="1:13" ht="12.75" x14ac:dyDescent="0.2">
      <c r="A1052" s="51"/>
      <c r="B1052" s="62"/>
      <c r="C1052" s="62"/>
      <c r="D1052" s="62"/>
      <c r="E1052" s="62"/>
      <c r="F1052" s="62"/>
      <c r="G1052" s="62"/>
      <c r="H1052" s="62"/>
      <c r="I1052" s="62"/>
      <c r="J1052" s="62"/>
      <c r="K1052" s="62"/>
      <c r="L1052" s="62"/>
      <c r="M1052" s="62"/>
    </row>
    <row r="1053" spans="1:13" ht="12.75" x14ac:dyDescent="0.2">
      <c r="A1053" s="51"/>
      <c r="B1053" s="62"/>
      <c r="C1053" s="62"/>
      <c r="D1053" s="62"/>
      <c r="E1053" s="62"/>
      <c r="F1053" s="62"/>
      <c r="G1053" s="62"/>
      <c r="H1053" s="62"/>
      <c r="I1053" s="62"/>
      <c r="J1053" s="62"/>
      <c r="K1053" s="62"/>
      <c r="L1053" s="62"/>
      <c r="M1053" s="62"/>
    </row>
    <row r="1054" spans="1:13" ht="12.75" x14ac:dyDescent="0.2">
      <c r="A1054" s="51"/>
      <c r="B1054" s="62"/>
      <c r="C1054" s="62"/>
      <c r="D1054" s="62"/>
      <c r="E1054" s="62"/>
      <c r="F1054" s="62"/>
      <c r="G1054" s="62"/>
      <c r="H1054" s="62"/>
      <c r="I1054" s="62"/>
      <c r="J1054" s="62"/>
      <c r="K1054" s="62"/>
      <c r="L1054" s="62"/>
      <c r="M1054" s="62"/>
    </row>
    <row r="1055" spans="1:13" ht="12.75" x14ac:dyDescent="0.2">
      <c r="A1055" s="51"/>
      <c r="B1055" s="62"/>
      <c r="C1055" s="62"/>
      <c r="D1055" s="62"/>
      <c r="E1055" s="62"/>
      <c r="F1055" s="62"/>
      <c r="G1055" s="62"/>
      <c r="H1055" s="62"/>
      <c r="I1055" s="62"/>
      <c r="J1055" s="62"/>
      <c r="K1055" s="62"/>
      <c r="L1055" s="62"/>
      <c r="M1055" s="62"/>
    </row>
    <row r="1056" spans="1:13" ht="12.75" x14ac:dyDescent="0.2">
      <c r="A1056" s="51"/>
      <c r="B1056" s="62"/>
      <c r="C1056" s="62"/>
      <c r="D1056" s="62"/>
      <c r="E1056" s="62"/>
      <c r="F1056" s="62"/>
      <c r="G1056" s="62"/>
      <c r="H1056" s="62"/>
      <c r="I1056" s="62"/>
      <c r="J1056" s="62"/>
      <c r="K1056" s="62"/>
      <c r="L1056" s="62"/>
      <c r="M1056" s="62"/>
    </row>
    <row r="1057" spans="1:13" ht="12.75" x14ac:dyDescent="0.2">
      <c r="A1057" s="51"/>
      <c r="B1057" s="62"/>
      <c r="C1057" s="62"/>
      <c r="D1057" s="62"/>
      <c r="E1057" s="62"/>
      <c r="F1057" s="62"/>
      <c r="G1057" s="62"/>
      <c r="H1057" s="62"/>
      <c r="I1057" s="62"/>
      <c r="J1057" s="62"/>
      <c r="K1057" s="62"/>
      <c r="L1057" s="62"/>
      <c r="M1057" s="62"/>
    </row>
    <row r="1058" spans="1:13" ht="12.75" x14ac:dyDescent="0.2">
      <c r="A1058" s="51"/>
      <c r="B1058" s="62"/>
      <c r="C1058" s="62"/>
      <c r="D1058" s="62"/>
      <c r="E1058" s="62"/>
      <c r="F1058" s="62"/>
      <c r="G1058" s="62"/>
      <c r="H1058" s="62"/>
      <c r="I1058" s="62"/>
      <c r="J1058" s="62"/>
      <c r="K1058" s="62"/>
      <c r="L1058" s="62"/>
      <c r="M1058" s="62"/>
    </row>
    <row r="1059" spans="1:13" ht="12.75" x14ac:dyDescent="0.2">
      <c r="A1059" s="51"/>
      <c r="B1059" s="62"/>
      <c r="C1059" s="62"/>
      <c r="D1059" s="62"/>
      <c r="E1059" s="62"/>
      <c r="F1059" s="62"/>
      <c r="G1059" s="62"/>
      <c r="H1059" s="62"/>
      <c r="I1059" s="62"/>
      <c r="J1059" s="62"/>
      <c r="K1059" s="62"/>
      <c r="L1059" s="62"/>
      <c r="M1059" s="62"/>
    </row>
    <row r="1060" spans="1:13" ht="12.75" x14ac:dyDescent="0.2">
      <c r="A1060" s="51"/>
      <c r="B1060" s="62"/>
      <c r="C1060" s="62"/>
      <c r="D1060" s="62"/>
      <c r="E1060" s="62"/>
      <c r="F1060" s="62"/>
      <c r="G1060" s="62"/>
      <c r="H1060" s="62"/>
      <c r="I1060" s="62"/>
      <c r="J1060" s="62"/>
      <c r="K1060" s="62"/>
      <c r="L1060" s="62"/>
      <c r="M1060" s="62"/>
    </row>
    <row r="1061" spans="1:13" ht="12.75" x14ac:dyDescent="0.2">
      <c r="A1061" s="51"/>
      <c r="B1061" s="62"/>
      <c r="C1061" s="62"/>
      <c r="D1061" s="62"/>
      <c r="E1061" s="62"/>
      <c r="F1061" s="62"/>
      <c r="G1061" s="62"/>
      <c r="H1061" s="62"/>
      <c r="I1061" s="62"/>
      <c r="J1061" s="62"/>
      <c r="K1061" s="62"/>
      <c r="L1061" s="62"/>
      <c r="M1061" s="62"/>
    </row>
    <row r="1062" spans="1:13" ht="12.75" x14ac:dyDescent="0.2">
      <c r="A1062" s="51"/>
      <c r="B1062" s="62"/>
      <c r="C1062" s="62"/>
      <c r="D1062" s="62"/>
      <c r="E1062" s="62"/>
      <c r="F1062" s="62"/>
      <c r="G1062" s="62"/>
      <c r="H1062" s="62"/>
      <c r="I1062" s="62"/>
      <c r="J1062" s="62"/>
      <c r="K1062" s="62"/>
      <c r="L1062" s="62"/>
      <c r="M1062" s="62"/>
    </row>
    <row r="1063" spans="1:13" ht="12.75" x14ac:dyDescent="0.2">
      <c r="A1063" s="51"/>
      <c r="B1063" s="62"/>
      <c r="C1063" s="62"/>
      <c r="D1063" s="62"/>
      <c r="E1063" s="62"/>
      <c r="F1063" s="62"/>
      <c r="G1063" s="62"/>
      <c r="H1063" s="62"/>
      <c r="I1063" s="62"/>
      <c r="J1063" s="62"/>
      <c r="K1063" s="62"/>
      <c r="L1063" s="62"/>
      <c r="M1063" s="62"/>
    </row>
    <row r="1064" spans="1:13" ht="12.75" x14ac:dyDescent="0.2">
      <c r="A1064" s="51"/>
      <c r="B1064" s="62"/>
      <c r="C1064" s="62"/>
      <c r="D1064" s="62"/>
      <c r="E1064" s="62"/>
      <c r="F1064" s="62"/>
      <c r="G1064" s="62"/>
      <c r="H1064" s="62"/>
      <c r="I1064" s="62"/>
      <c r="J1064" s="62"/>
      <c r="K1064" s="62"/>
      <c r="L1064" s="62"/>
      <c r="M1064" s="62"/>
    </row>
    <row r="1065" spans="1:13" ht="12.75" x14ac:dyDescent="0.2">
      <c r="A1065" s="51"/>
      <c r="B1065" s="62"/>
      <c r="C1065" s="62"/>
      <c r="D1065" s="62"/>
      <c r="E1065" s="62"/>
      <c r="F1065" s="62"/>
      <c r="G1065" s="62"/>
      <c r="H1065" s="62"/>
      <c r="I1065" s="62"/>
      <c r="J1065" s="62"/>
      <c r="K1065" s="62"/>
      <c r="L1065" s="62"/>
      <c r="M1065" s="62"/>
    </row>
    <row r="1066" spans="1:13" ht="12.75" x14ac:dyDescent="0.2">
      <c r="A1066" s="51"/>
      <c r="B1066" s="62"/>
      <c r="C1066" s="62"/>
      <c r="D1066" s="62"/>
      <c r="E1066" s="62"/>
      <c r="F1066" s="62"/>
      <c r="G1066" s="62"/>
      <c r="H1066" s="62"/>
      <c r="I1066" s="62"/>
      <c r="J1066" s="62"/>
      <c r="K1066" s="62"/>
      <c r="L1066" s="62"/>
      <c r="M1066" s="62"/>
    </row>
    <row r="1067" spans="1:13" ht="12.75" x14ac:dyDescent="0.2">
      <c r="A1067" s="51"/>
      <c r="B1067" s="62"/>
      <c r="C1067" s="62"/>
      <c r="D1067" s="62"/>
      <c r="E1067" s="62"/>
      <c r="F1067" s="62"/>
      <c r="G1067" s="62"/>
      <c r="H1067" s="62"/>
      <c r="I1067" s="62"/>
      <c r="J1067" s="62"/>
      <c r="K1067" s="62"/>
      <c r="L1067" s="62"/>
      <c r="M1067" s="62"/>
    </row>
    <row r="1068" spans="1:13" ht="12.75" x14ac:dyDescent="0.2">
      <c r="A1068" s="51"/>
      <c r="B1068" s="62"/>
      <c r="C1068" s="62"/>
      <c r="D1068" s="62"/>
      <c r="E1068" s="62"/>
      <c r="F1068" s="62"/>
      <c r="G1068" s="62"/>
      <c r="H1068" s="62"/>
      <c r="I1068" s="62"/>
      <c r="J1068" s="62"/>
      <c r="K1068" s="62"/>
      <c r="L1068" s="62"/>
      <c r="M1068" s="62"/>
    </row>
    <row r="1069" spans="1:13" ht="12.75" x14ac:dyDescent="0.2">
      <c r="A1069" s="51"/>
      <c r="B1069" s="62"/>
      <c r="C1069" s="62"/>
      <c r="D1069" s="62"/>
      <c r="E1069" s="62"/>
      <c r="F1069" s="62"/>
      <c r="G1069" s="62"/>
      <c r="H1069" s="62"/>
      <c r="I1069" s="62"/>
      <c r="J1069" s="62"/>
      <c r="K1069" s="62"/>
      <c r="L1069" s="62"/>
      <c r="M1069" s="62"/>
    </row>
    <row r="1070" spans="1:13" ht="12.75" x14ac:dyDescent="0.2">
      <c r="A1070" s="51"/>
      <c r="B1070" s="62"/>
      <c r="C1070" s="62"/>
      <c r="D1070" s="62"/>
      <c r="E1070" s="62"/>
      <c r="F1070" s="62"/>
      <c r="G1070" s="62"/>
      <c r="H1070" s="62"/>
      <c r="I1070" s="62"/>
      <c r="J1070" s="62"/>
      <c r="K1070" s="62"/>
      <c r="L1070" s="62"/>
      <c r="M1070" s="62"/>
    </row>
    <row r="1071" spans="1:13" ht="12.75" x14ac:dyDescent="0.2">
      <c r="A1071" s="51"/>
      <c r="B1071" s="62"/>
      <c r="C1071" s="62"/>
      <c r="D1071" s="62"/>
      <c r="E1071" s="62"/>
      <c r="F1071" s="62"/>
      <c r="G1071" s="62"/>
      <c r="H1071" s="62"/>
      <c r="I1071" s="62"/>
      <c r="J1071" s="62"/>
      <c r="K1071" s="62"/>
      <c r="L1071" s="62"/>
      <c r="M1071" s="62"/>
    </row>
    <row r="1072" spans="1:13" ht="12.75" x14ac:dyDescent="0.2">
      <c r="A1072" s="51"/>
      <c r="B1072" s="62"/>
      <c r="C1072" s="62"/>
      <c r="D1072" s="62"/>
      <c r="E1072" s="62"/>
      <c r="F1072" s="62"/>
      <c r="G1072" s="62"/>
      <c r="H1072" s="62"/>
      <c r="I1072" s="62"/>
      <c r="J1072" s="62"/>
      <c r="K1072" s="62"/>
      <c r="L1072" s="62"/>
      <c r="M1072" s="62"/>
    </row>
    <row r="1073" spans="1:13" ht="12.75" x14ac:dyDescent="0.2">
      <c r="A1073" s="51"/>
      <c r="B1073" s="62"/>
      <c r="C1073" s="62"/>
      <c r="D1073" s="62"/>
      <c r="E1073" s="62"/>
      <c r="F1073" s="62"/>
      <c r="G1073" s="62"/>
      <c r="H1073" s="62"/>
      <c r="I1073" s="62"/>
      <c r="J1073" s="62"/>
      <c r="K1073" s="62"/>
      <c r="L1073" s="62"/>
      <c r="M1073" s="62"/>
    </row>
    <row r="1074" spans="1:13" ht="12.75" x14ac:dyDescent="0.2">
      <c r="A1074" s="51"/>
      <c r="B1074" s="62"/>
      <c r="C1074" s="62"/>
      <c r="D1074" s="62"/>
      <c r="E1074" s="62"/>
      <c r="F1074" s="62"/>
      <c r="G1074" s="62"/>
      <c r="H1074" s="62"/>
      <c r="I1074" s="62"/>
      <c r="J1074" s="62"/>
      <c r="K1074" s="62"/>
      <c r="L1074" s="62"/>
      <c r="M1074" s="62"/>
    </row>
    <row r="1075" spans="1:13" ht="12.75" x14ac:dyDescent="0.2">
      <c r="A1075" s="51"/>
      <c r="B1075" s="62"/>
      <c r="C1075" s="62"/>
      <c r="D1075" s="62"/>
      <c r="E1075" s="62"/>
      <c r="F1075" s="62"/>
      <c r="G1075" s="62"/>
      <c r="H1075" s="62"/>
      <c r="I1075" s="62"/>
      <c r="J1075" s="62"/>
      <c r="K1075" s="62"/>
      <c r="L1075" s="62"/>
      <c r="M1075" s="62"/>
    </row>
    <row r="1076" spans="1:13" ht="12.75" x14ac:dyDescent="0.2">
      <c r="A1076" s="51"/>
      <c r="B1076" s="62"/>
      <c r="C1076" s="62"/>
      <c r="D1076" s="62"/>
      <c r="E1076" s="62"/>
      <c r="F1076" s="62"/>
      <c r="G1076" s="62"/>
      <c r="H1076" s="62"/>
      <c r="I1076" s="62"/>
      <c r="J1076" s="62"/>
      <c r="K1076" s="62"/>
      <c r="L1076" s="62"/>
      <c r="M1076" s="62"/>
    </row>
    <row r="1077" spans="1:13" ht="12.75" x14ac:dyDescent="0.2">
      <c r="A1077" s="51"/>
      <c r="B1077" s="62"/>
      <c r="C1077" s="62"/>
      <c r="D1077" s="62"/>
      <c r="E1077" s="62"/>
      <c r="F1077" s="62"/>
      <c r="G1077" s="62"/>
      <c r="H1077" s="62"/>
      <c r="I1077" s="62"/>
      <c r="J1077" s="62"/>
      <c r="K1077" s="62"/>
      <c r="L1077" s="62"/>
      <c r="M1077" s="62"/>
    </row>
    <row r="1078" spans="1:13" ht="12.75" x14ac:dyDescent="0.2">
      <c r="A1078" s="51"/>
      <c r="B1078" s="62"/>
      <c r="C1078" s="62"/>
      <c r="D1078" s="62"/>
      <c r="E1078" s="62"/>
      <c r="F1078" s="62"/>
      <c r="G1078" s="62"/>
      <c r="H1078" s="62"/>
      <c r="I1078" s="62"/>
      <c r="J1078" s="62"/>
      <c r="K1078" s="62"/>
      <c r="L1078" s="62"/>
      <c r="M1078" s="62"/>
    </row>
    <row r="1079" spans="1:13" ht="12.75" x14ac:dyDescent="0.2">
      <c r="A1079" s="51"/>
      <c r="B1079" s="62"/>
      <c r="C1079" s="62"/>
      <c r="D1079" s="62"/>
      <c r="E1079" s="62"/>
      <c r="F1079" s="62"/>
      <c r="G1079" s="62"/>
      <c r="H1079" s="62"/>
      <c r="I1079" s="62"/>
      <c r="J1079" s="62"/>
      <c r="K1079" s="62"/>
      <c r="L1079" s="62"/>
      <c r="M1079" s="62"/>
    </row>
    <row r="1080" spans="1:13" ht="12.75" x14ac:dyDescent="0.2">
      <c r="A1080" s="51"/>
      <c r="B1080" s="62"/>
      <c r="C1080" s="62"/>
      <c r="D1080" s="62"/>
      <c r="E1080" s="62"/>
      <c r="F1080" s="62"/>
      <c r="G1080" s="62"/>
      <c r="H1080" s="62"/>
      <c r="I1080" s="62"/>
      <c r="J1080" s="62"/>
      <c r="K1080" s="62"/>
      <c r="L1080" s="62"/>
      <c r="M1080" s="62"/>
    </row>
    <row r="1081" spans="1:13" ht="12.75" x14ac:dyDescent="0.2">
      <c r="A1081" s="51"/>
      <c r="B1081" s="62"/>
      <c r="C1081" s="62"/>
      <c r="D1081" s="62"/>
      <c r="E1081" s="62"/>
      <c r="F1081" s="62"/>
      <c r="G1081" s="62"/>
      <c r="H1081" s="62"/>
      <c r="I1081" s="62"/>
      <c r="J1081" s="62"/>
      <c r="K1081" s="62"/>
      <c r="L1081" s="62"/>
      <c r="M1081" s="62"/>
    </row>
    <row r="1082" spans="1:13" ht="12.75" x14ac:dyDescent="0.2">
      <c r="A1082" s="51"/>
      <c r="B1082" s="62"/>
      <c r="C1082" s="62"/>
      <c r="D1082" s="62"/>
      <c r="E1082" s="62"/>
      <c r="F1082" s="62"/>
      <c r="G1082" s="62"/>
      <c r="H1082" s="62"/>
      <c r="I1082" s="62"/>
      <c r="J1082" s="62"/>
      <c r="K1082" s="62"/>
      <c r="L1082" s="62"/>
      <c r="M1082" s="62"/>
    </row>
    <row r="1083" spans="1:13" ht="12.75" x14ac:dyDescent="0.2">
      <c r="A1083" s="51"/>
      <c r="B1083" s="62"/>
      <c r="C1083" s="62"/>
      <c r="D1083" s="62"/>
      <c r="E1083" s="62"/>
      <c r="F1083" s="62"/>
      <c r="G1083" s="62"/>
      <c r="H1083" s="62"/>
      <c r="I1083" s="62"/>
      <c r="J1083" s="62"/>
      <c r="K1083" s="62"/>
      <c r="L1083" s="62"/>
      <c r="M1083" s="62"/>
    </row>
    <row r="1084" spans="1:13" ht="12.75" x14ac:dyDescent="0.2">
      <c r="A1084" s="51"/>
      <c r="B1084" s="62"/>
      <c r="C1084" s="62"/>
      <c r="D1084" s="62"/>
      <c r="E1084" s="62"/>
      <c r="F1084" s="62"/>
      <c r="G1084" s="62"/>
      <c r="H1084" s="62"/>
      <c r="I1084" s="62"/>
      <c r="J1084" s="62"/>
      <c r="K1084" s="62"/>
      <c r="L1084" s="62"/>
      <c r="M1084" s="62"/>
    </row>
    <row r="1085" spans="1:13" ht="12.75" x14ac:dyDescent="0.2">
      <c r="A1085" s="51"/>
      <c r="B1085" s="62"/>
      <c r="C1085" s="62"/>
      <c r="D1085" s="62"/>
      <c r="E1085" s="62"/>
      <c r="F1085" s="62"/>
      <c r="G1085" s="62"/>
      <c r="H1085" s="62"/>
      <c r="I1085" s="62"/>
      <c r="J1085" s="62"/>
      <c r="K1085" s="62"/>
      <c r="L1085" s="62"/>
      <c r="M1085" s="62"/>
    </row>
    <row r="1086" spans="1:13" ht="12.75" x14ac:dyDescent="0.2">
      <c r="A1086" s="51"/>
      <c r="B1086" s="62"/>
      <c r="C1086" s="62"/>
      <c r="D1086" s="62"/>
      <c r="E1086" s="62"/>
      <c r="F1086" s="62"/>
      <c r="G1086" s="62"/>
      <c r="H1086" s="62"/>
      <c r="I1086" s="62"/>
      <c r="J1086" s="62"/>
      <c r="K1086" s="62"/>
      <c r="L1086" s="62"/>
      <c r="M1086" s="62"/>
    </row>
    <row r="1087" spans="1:13" ht="12.75" x14ac:dyDescent="0.2">
      <c r="A1087" s="51"/>
      <c r="B1087" s="62"/>
      <c r="C1087" s="62"/>
      <c r="D1087" s="62"/>
      <c r="E1087" s="62"/>
      <c r="F1087" s="62"/>
      <c r="G1087" s="62"/>
      <c r="H1087" s="62"/>
      <c r="I1087" s="62"/>
      <c r="J1087" s="62"/>
      <c r="K1087" s="62"/>
      <c r="L1087" s="62"/>
      <c r="M1087" s="62"/>
    </row>
    <row r="1088" spans="1:13" ht="12.75" x14ac:dyDescent="0.2">
      <c r="A1088" s="51"/>
      <c r="B1088" s="62"/>
      <c r="C1088" s="62"/>
      <c r="D1088" s="62"/>
      <c r="E1088" s="62"/>
      <c r="F1088" s="62"/>
      <c r="G1088" s="62"/>
      <c r="H1088" s="62"/>
      <c r="I1088" s="62"/>
      <c r="J1088" s="62"/>
      <c r="K1088" s="62"/>
      <c r="L1088" s="62"/>
      <c r="M1088" s="62"/>
    </row>
    <row r="1089" spans="1:13" ht="12.75" x14ac:dyDescent="0.2">
      <c r="A1089" s="51"/>
      <c r="B1089" s="62"/>
      <c r="C1089" s="62"/>
      <c r="D1089" s="62"/>
      <c r="E1089" s="62"/>
      <c r="F1089" s="62"/>
      <c r="G1089" s="62"/>
      <c r="H1089" s="62"/>
      <c r="I1089" s="62"/>
      <c r="J1089" s="62"/>
      <c r="K1089" s="62"/>
      <c r="L1089" s="62"/>
      <c r="M1089" s="62"/>
    </row>
    <row r="1090" spans="1:13" ht="12.75" x14ac:dyDescent="0.2">
      <c r="A1090" s="51"/>
      <c r="B1090" s="62"/>
      <c r="C1090" s="62"/>
      <c r="D1090" s="62"/>
      <c r="E1090" s="62"/>
      <c r="F1090" s="62"/>
      <c r="G1090" s="62"/>
      <c r="H1090" s="62"/>
      <c r="I1090" s="62"/>
      <c r="J1090" s="62"/>
      <c r="K1090" s="62"/>
      <c r="L1090" s="62"/>
      <c r="M1090" s="62"/>
    </row>
    <row r="1091" spans="1:13" ht="12.75" x14ac:dyDescent="0.2">
      <c r="A1091" s="51"/>
      <c r="B1091" s="62"/>
      <c r="C1091" s="62"/>
      <c r="D1091" s="62"/>
      <c r="E1091" s="62"/>
      <c r="F1091" s="62"/>
      <c r="G1091" s="62"/>
      <c r="H1091" s="62"/>
      <c r="I1091" s="62"/>
      <c r="J1091" s="62"/>
      <c r="K1091" s="62"/>
      <c r="L1091" s="62"/>
      <c r="M1091" s="62"/>
    </row>
    <row r="1092" spans="1:13" ht="12.75" x14ac:dyDescent="0.2">
      <c r="A1092" s="51"/>
      <c r="B1092" s="62"/>
      <c r="C1092" s="62"/>
      <c r="D1092" s="62"/>
      <c r="E1092" s="62"/>
      <c r="F1092" s="62"/>
      <c r="G1092" s="62"/>
      <c r="H1092" s="62"/>
      <c r="I1092" s="62"/>
      <c r="J1092" s="62"/>
      <c r="K1092" s="62"/>
      <c r="L1092" s="62"/>
      <c r="M1092" s="62"/>
    </row>
    <row r="1093" spans="1:13" ht="12.75" x14ac:dyDescent="0.2">
      <c r="A1093" s="51"/>
      <c r="B1093" s="62"/>
      <c r="C1093" s="62"/>
      <c r="D1093" s="62"/>
      <c r="E1093" s="62"/>
      <c r="F1093" s="62"/>
      <c r="G1093" s="62"/>
      <c r="H1093" s="62"/>
      <c r="I1093" s="62"/>
      <c r="J1093" s="62"/>
      <c r="K1093" s="62"/>
      <c r="L1093" s="62"/>
      <c r="M1093" s="62"/>
    </row>
    <row r="1094" spans="1:13" ht="12.75" x14ac:dyDescent="0.2">
      <c r="A1094" s="51"/>
      <c r="B1094" s="62"/>
      <c r="C1094" s="62"/>
      <c r="D1094" s="62"/>
      <c r="E1094" s="62"/>
      <c r="F1094" s="62"/>
      <c r="G1094" s="62"/>
      <c r="H1094" s="62"/>
      <c r="I1094" s="62"/>
      <c r="J1094" s="62"/>
      <c r="K1094" s="62"/>
      <c r="L1094" s="62"/>
      <c r="M1094" s="62"/>
    </row>
    <row r="1095" spans="1:13" ht="12.75" x14ac:dyDescent="0.2">
      <c r="A1095" s="51"/>
      <c r="B1095" s="62"/>
      <c r="C1095" s="62"/>
      <c r="D1095" s="62"/>
      <c r="E1095" s="62"/>
      <c r="F1095" s="62"/>
      <c r="G1095" s="62"/>
      <c r="H1095" s="62"/>
      <c r="I1095" s="62"/>
      <c r="J1095" s="62"/>
      <c r="K1095" s="62"/>
      <c r="L1095" s="62"/>
      <c r="M1095" s="62"/>
    </row>
    <row r="1096" spans="1:13" ht="12.75" x14ac:dyDescent="0.2">
      <c r="A1096" s="51"/>
      <c r="B1096" s="62"/>
      <c r="C1096" s="62"/>
      <c r="D1096" s="62"/>
      <c r="E1096" s="62"/>
      <c r="F1096" s="62"/>
      <c r="G1096" s="62"/>
      <c r="H1096" s="62"/>
      <c r="I1096" s="62"/>
      <c r="J1096" s="62"/>
      <c r="K1096" s="62"/>
      <c r="L1096" s="62"/>
      <c r="M1096" s="62"/>
    </row>
    <row r="1097" spans="1:13" ht="12.75" x14ac:dyDescent="0.2">
      <c r="A1097" s="51"/>
      <c r="B1097" s="62"/>
      <c r="C1097" s="62"/>
      <c r="D1097" s="62"/>
      <c r="E1097" s="62"/>
      <c r="F1097" s="62"/>
      <c r="G1097" s="62"/>
      <c r="H1097" s="62"/>
      <c r="I1097" s="62"/>
      <c r="J1097" s="62"/>
      <c r="K1097" s="62"/>
      <c r="L1097" s="62"/>
      <c r="M1097" s="62"/>
    </row>
    <row r="1098" spans="1:13" ht="12.75" x14ac:dyDescent="0.2">
      <c r="A1098" s="51"/>
      <c r="B1098" s="62"/>
      <c r="C1098" s="62"/>
      <c r="D1098" s="62"/>
      <c r="E1098" s="62"/>
      <c r="F1098" s="62"/>
      <c r="G1098" s="62"/>
      <c r="H1098" s="62"/>
      <c r="I1098" s="62"/>
      <c r="J1098" s="62"/>
      <c r="K1098" s="62"/>
      <c r="L1098" s="62"/>
      <c r="M1098" s="62"/>
    </row>
    <row r="1099" spans="1:13" ht="12.75" x14ac:dyDescent="0.2">
      <c r="A1099" s="51"/>
      <c r="B1099" s="62"/>
      <c r="C1099" s="62"/>
      <c r="D1099" s="62"/>
      <c r="E1099" s="62"/>
      <c r="F1099" s="62"/>
      <c r="G1099" s="62"/>
      <c r="H1099" s="62"/>
      <c r="I1099" s="62"/>
      <c r="J1099" s="62"/>
      <c r="K1099" s="62"/>
      <c r="L1099" s="62"/>
      <c r="M1099" s="62"/>
    </row>
    <row r="1100" spans="1:13" ht="12.75" x14ac:dyDescent="0.2">
      <c r="A1100" s="51"/>
      <c r="B1100" s="62"/>
      <c r="C1100" s="62"/>
      <c r="D1100" s="62"/>
      <c r="E1100" s="62"/>
      <c r="F1100" s="62"/>
      <c r="G1100" s="62"/>
      <c r="H1100" s="62"/>
      <c r="I1100" s="62"/>
      <c r="J1100" s="62"/>
      <c r="K1100" s="62"/>
      <c r="L1100" s="62"/>
      <c r="M1100" s="62"/>
    </row>
    <row r="1101" spans="1:13" ht="12.75" x14ac:dyDescent="0.2">
      <c r="A1101" s="51"/>
      <c r="B1101" s="62"/>
      <c r="C1101" s="62"/>
      <c r="D1101" s="62"/>
      <c r="E1101" s="62"/>
      <c r="F1101" s="62"/>
      <c r="G1101" s="62"/>
      <c r="H1101" s="62"/>
      <c r="I1101" s="62"/>
      <c r="J1101" s="62"/>
      <c r="K1101" s="62"/>
      <c r="L1101" s="62"/>
      <c r="M1101" s="62"/>
    </row>
    <row r="1102" spans="1:13" ht="12.75" x14ac:dyDescent="0.2">
      <c r="A1102" s="51"/>
      <c r="B1102" s="62"/>
      <c r="C1102" s="62"/>
      <c r="D1102" s="62"/>
      <c r="E1102" s="62"/>
      <c r="F1102" s="62"/>
      <c r="G1102" s="62"/>
      <c r="H1102" s="62"/>
      <c r="I1102" s="62"/>
      <c r="J1102" s="62"/>
      <c r="K1102" s="62"/>
      <c r="L1102" s="62"/>
      <c r="M1102" s="62"/>
    </row>
    <row r="1103" spans="1:13" ht="12.75" x14ac:dyDescent="0.2">
      <c r="A1103" s="51"/>
      <c r="B1103" s="62"/>
      <c r="C1103" s="62"/>
      <c r="D1103" s="62"/>
      <c r="E1103" s="62"/>
      <c r="F1103" s="62"/>
      <c r="G1103" s="62"/>
      <c r="H1103" s="62"/>
      <c r="I1103" s="62"/>
      <c r="J1103" s="62"/>
      <c r="K1103" s="62"/>
      <c r="L1103" s="62"/>
      <c r="M1103" s="62"/>
    </row>
    <row r="1104" spans="1:13" ht="12.75" x14ac:dyDescent="0.2">
      <c r="A1104" s="51"/>
      <c r="B1104" s="62"/>
      <c r="C1104" s="62"/>
      <c r="D1104" s="62"/>
      <c r="E1104" s="62"/>
      <c r="F1104" s="62"/>
      <c r="G1104" s="62"/>
      <c r="H1104" s="62"/>
      <c r="I1104" s="62"/>
      <c r="J1104" s="62"/>
      <c r="K1104" s="62"/>
      <c r="L1104" s="62"/>
      <c r="M1104" s="62"/>
    </row>
    <row r="1105" spans="1:13" ht="12.75" x14ac:dyDescent="0.2">
      <c r="A1105" s="51"/>
      <c r="B1105" s="62"/>
      <c r="C1105" s="62"/>
      <c r="D1105" s="62"/>
      <c r="E1105" s="62"/>
      <c r="F1105" s="62"/>
      <c r="G1105" s="62"/>
      <c r="H1105" s="62"/>
      <c r="I1105" s="62"/>
      <c r="J1105" s="62"/>
      <c r="K1105" s="62"/>
      <c r="L1105" s="62"/>
      <c r="M1105" s="62"/>
    </row>
    <row r="1106" spans="1:13" ht="12.75" x14ac:dyDescent="0.2">
      <c r="A1106" s="51"/>
      <c r="B1106" s="62"/>
      <c r="C1106" s="62"/>
      <c r="D1106" s="62"/>
      <c r="E1106" s="62"/>
      <c r="F1106" s="62"/>
      <c r="G1106" s="62"/>
      <c r="H1106" s="62"/>
      <c r="I1106" s="62"/>
      <c r="J1106" s="62"/>
      <c r="K1106" s="62"/>
      <c r="L1106" s="62"/>
      <c r="M1106" s="62"/>
    </row>
    <row r="1107" spans="1:13" ht="12.75" x14ac:dyDescent="0.2">
      <c r="A1107" s="51"/>
      <c r="B1107" s="62"/>
      <c r="C1107" s="62"/>
      <c r="D1107" s="62"/>
      <c r="E1107" s="62"/>
      <c r="F1107" s="62"/>
      <c r="G1107" s="62"/>
      <c r="H1107" s="62"/>
      <c r="I1107" s="62"/>
      <c r="J1107" s="62"/>
      <c r="K1107" s="62"/>
      <c r="L1107" s="62"/>
      <c r="M1107" s="62"/>
    </row>
    <row r="1108" spans="1:13" ht="12.75" x14ac:dyDescent="0.2">
      <c r="A1108" s="51"/>
      <c r="B1108" s="62"/>
      <c r="C1108" s="62"/>
      <c r="D1108" s="62"/>
      <c r="E1108" s="62"/>
      <c r="F1108" s="62"/>
      <c r="G1108" s="62"/>
      <c r="H1108" s="62"/>
      <c r="I1108" s="62"/>
      <c r="J1108" s="62"/>
      <c r="K1108" s="62"/>
      <c r="L1108" s="62"/>
      <c r="M1108" s="62"/>
    </row>
    <row r="1109" spans="1:13" ht="12.75" x14ac:dyDescent="0.2">
      <c r="A1109" s="51"/>
      <c r="B1109" s="62"/>
      <c r="C1109" s="62"/>
      <c r="D1109" s="62"/>
      <c r="E1109" s="62"/>
      <c r="F1109" s="62"/>
      <c r="G1109" s="62"/>
      <c r="H1109" s="62"/>
      <c r="I1109" s="62"/>
      <c r="J1109" s="62"/>
      <c r="K1109" s="62"/>
      <c r="L1109" s="62"/>
      <c r="M1109" s="62"/>
    </row>
    <row r="1110" spans="1:13" ht="12.75" x14ac:dyDescent="0.2">
      <c r="A1110" s="51"/>
      <c r="B1110" s="62"/>
      <c r="C1110" s="62"/>
      <c r="D1110" s="62"/>
      <c r="E1110" s="62"/>
      <c r="F1110" s="62"/>
      <c r="G1110" s="62"/>
      <c r="H1110" s="62"/>
      <c r="I1110" s="62"/>
      <c r="J1110" s="62"/>
      <c r="K1110" s="62"/>
      <c r="L1110" s="62"/>
      <c r="M1110" s="62"/>
    </row>
    <row r="1111" spans="1:13" ht="12.75" x14ac:dyDescent="0.2">
      <c r="A1111" s="51"/>
      <c r="B1111" s="62"/>
      <c r="C1111" s="62"/>
      <c r="D1111" s="62"/>
      <c r="E1111" s="62"/>
      <c r="F1111" s="62"/>
      <c r="G1111" s="62"/>
      <c r="H1111" s="62"/>
      <c r="I1111" s="62"/>
      <c r="J1111" s="62"/>
      <c r="K1111" s="62"/>
      <c r="L1111" s="62"/>
      <c r="M1111" s="62"/>
    </row>
    <row r="1112" spans="1:13" ht="12.75" x14ac:dyDescent="0.2">
      <c r="A1112" s="51"/>
      <c r="B1112" s="62"/>
      <c r="C1112" s="62"/>
      <c r="D1112" s="62"/>
      <c r="E1112" s="62"/>
      <c r="F1112" s="62"/>
      <c r="G1112" s="62"/>
      <c r="H1112" s="62"/>
      <c r="I1112" s="62"/>
      <c r="J1112" s="62"/>
      <c r="K1112" s="62"/>
      <c r="L1112" s="62"/>
      <c r="M1112" s="62"/>
    </row>
    <row r="1113" spans="1:13" ht="12.75" x14ac:dyDescent="0.2">
      <c r="A1113" s="51"/>
      <c r="B1113" s="62"/>
      <c r="C1113" s="62"/>
      <c r="D1113" s="62"/>
      <c r="E1113" s="62"/>
      <c r="F1113" s="62"/>
      <c r="G1113" s="62"/>
      <c r="H1113" s="62"/>
      <c r="I1113" s="62"/>
      <c r="J1113" s="62"/>
      <c r="K1113" s="62"/>
      <c r="L1113" s="62"/>
      <c r="M1113" s="62"/>
    </row>
    <row r="1114" spans="1:13" ht="12.75" x14ac:dyDescent="0.2">
      <c r="A1114" s="51"/>
      <c r="B1114" s="62"/>
      <c r="C1114" s="62"/>
      <c r="D1114" s="62"/>
      <c r="E1114" s="62"/>
      <c r="F1114" s="62"/>
      <c r="G1114" s="62"/>
      <c r="H1114" s="62"/>
      <c r="I1114" s="62"/>
      <c r="J1114" s="62"/>
      <c r="K1114" s="62"/>
      <c r="L1114" s="62"/>
      <c r="M1114" s="62"/>
    </row>
    <row r="1115" spans="1:13" ht="12.75" x14ac:dyDescent="0.2">
      <c r="A1115" s="51"/>
      <c r="B1115" s="62"/>
      <c r="C1115" s="62"/>
      <c r="D1115" s="62"/>
      <c r="E1115" s="62"/>
      <c r="F1115" s="62"/>
      <c r="G1115" s="62"/>
      <c r="H1115" s="62"/>
      <c r="I1115" s="62"/>
      <c r="J1115" s="62"/>
      <c r="K1115" s="62"/>
      <c r="L1115" s="62"/>
      <c r="M1115" s="62"/>
    </row>
    <row r="1116" spans="1:13" ht="12.75" x14ac:dyDescent="0.2">
      <c r="A1116" s="51"/>
      <c r="B1116" s="62"/>
      <c r="C1116" s="62"/>
      <c r="D1116" s="62"/>
      <c r="E1116" s="62"/>
      <c r="F1116" s="62"/>
      <c r="G1116" s="62"/>
      <c r="H1116" s="62"/>
      <c r="I1116" s="62"/>
      <c r="J1116" s="62"/>
      <c r="K1116" s="62"/>
      <c r="L1116" s="62"/>
      <c r="M1116" s="62"/>
    </row>
    <row r="1117" spans="1:13" ht="12.75" x14ac:dyDescent="0.2">
      <c r="A1117" s="51"/>
      <c r="B1117" s="62"/>
      <c r="C1117" s="62"/>
      <c r="D1117" s="62"/>
      <c r="E1117" s="62"/>
      <c r="F1117" s="62"/>
      <c r="G1117" s="62"/>
      <c r="H1117" s="62"/>
      <c r="I1117" s="62"/>
      <c r="J1117" s="62"/>
      <c r="K1117" s="62"/>
      <c r="L1117" s="62"/>
      <c r="M1117" s="62"/>
    </row>
    <row r="1118" spans="1:13" ht="12.75" x14ac:dyDescent="0.2">
      <c r="A1118" s="51"/>
      <c r="B1118" s="62"/>
      <c r="C1118" s="62"/>
      <c r="D1118" s="62"/>
      <c r="E1118" s="62"/>
      <c r="F1118" s="62"/>
      <c r="G1118" s="62"/>
      <c r="H1118" s="62"/>
      <c r="I1118" s="62"/>
      <c r="J1118" s="62"/>
      <c r="K1118" s="62"/>
      <c r="L1118" s="62"/>
      <c r="M1118" s="62"/>
    </row>
    <row r="1119" spans="1:13" ht="12.75" x14ac:dyDescent="0.2">
      <c r="A1119" s="51"/>
      <c r="B1119" s="62"/>
      <c r="C1119" s="62"/>
      <c r="D1119" s="62"/>
      <c r="E1119" s="62"/>
      <c r="F1119" s="62"/>
      <c r="G1119" s="62"/>
      <c r="H1119" s="62"/>
      <c r="I1119" s="62"/>
      <c r="J1119" s="62"/>
      <c r="K1119" s="62"/>
      <c r="L1119" s="62"/>
      <c r="M1119" s="62"/>
    </row>
    <row r="1120" spans="1:13" ht="12.75" x14ac:dyDescent="0.2">
      <c r="A1120" s="51"/>
      <c r="B1120" s="62"/>
      <c r="C1120" s="62"/>
      <c r="D1120" s="62"/>
      <c r="E1120" s="62"/>
      <c r="F1120" s="62"/>
      <c r="G1120" s="62"/>
      <c r="H1120" s="62"/>
      <c r="I1120" s="62"/>
      <c r="J1120" s="62"/>
      <c r="K1120" s="62"/>
      <c r="L1120" s="62"/>
      <c r="M1120" s="62"/>
    </row>
    <row r="1121" spans="1:13" ht="12.75" x14ac:dyDescent="0.2">
      <c r="A1121" s="51"/>
      <c r="B1121" s="62"/>
      <c r="C1121" s="62"/>
      <c r="D1121" s="62"/>
      <c r="E1121" s="62"/>
      <c r="F1121" s="62"/>
      <c r="G1121" s="62"/>
      <c r="H1121" s="62"/>
      <c r="I1121" s="62"/>
      <c r="J1121" s="62"/>
      <c r="K1121" s="62"/>
      <c r="L1121" s="62"/>
      <c r="M1121" s="62"/>
    </row>
    <row r="1122" spans="1:13" ht="12.75" x14ac:dyDescent="0.2">
      <c r="A1122" s="51"/>
      <c r="B1122" s="62"/>
      <c r="C1122" s="62"/>
      <c r="D1122" s="62"/>
      <c r="E1122" s="62"/>
      <c r="F1122" s="62"/>
      <c r="G1122" s="62"/>
      <c r="H1122" s="62"/>
      <c r="I1122" s="62"/>
      <c r="J1122" s="62"/>
      <c r="K1122" s="62"/>
      <c r="L1122" s="62"/>
      <c r="M1122" s="62"/>
    </row>
    <row r="1123" spans="1:13" ht="12.75" x14ac:dyDescent="0.2">
      <c r="A1123" s="51"/>
      <c r="B1123" s="62"/>
      <c r="C1123" s="62"/>
      <c r="D1123" s="62"/>
      <c r="E1123" s="62"/>
      <c r="F1123" s="62"/>
      <c r="G1123" s="62"/>
      <c r="H1123" s="62"/>
      <c r="I1123" s="62"/>
      <c r="J1123" s="62"/>
      <c r="K1123" s="62"/>
      <c r="L1123" s="62"/>
      <c r="M1123" s="62"/>
    </row>
    <row r="1124" spans="1:13" ht="12.75" x14ac:dyDescent="0.2">
      <c r="A1124" s="51"/>
      <c r="B1124" s="62"/>
      <c r="C1124" s="62"/>
      <c r="D1124" s="62"/>
      <c r="E1124" s="62"/>
      <c r="F1124" s="62"/>
      <c r="G1124" s="62"/>
      <c r="H1124" s="62"/>
      <c r="I1124" s="62"/>
      <c r="J1124" s="62"/>
      <c r="K1124" s="62"/>
      <c r="L1124" s="62"/>
      <c r="M1124" s="62"/>
    </row>
    <row r="1125" spans="1:13" ht="12.75" x14ac:dyDescent="0.2">
      <c r="A1125" s="51"/>
      <c r="B1125" s="62"/>
      <c r="C1125" s="62"/>
      <c r="D1125" s="62"/>
      <c r="E1125" s="62"/>
      <c r="F1125" s="62"/>
      <c r="G1125" s="62"/>
      <c r="H1125" s="62"/>
      <c r="I1125" s="62"/>
      <c r="J1125" s="62"/>
      <c r="K1125" s="62"/>
      <c r="L1125" s="62"/>
      <c r="M1125" s="62"/>
    </row>
    <row r="1126" spans="1:13" ht="12.75" x14ac:dyDescent="0.2">
      <c r="A1126" s="51"/>
      <c r="B1126" s="62"/>
      <c r="C1126" s="62"/>
      <c r="D1126" s="62"/>
      <c r="E1126" s="62"/>
      <c r="F1126" s="62"/>
      <c r="G1126" s="62"/>
      <c r="H1126" s="62"/>
      <c r="I1126" s="62"/>
      <c r="J1126" s="62"/>
      <c r="K1126" s="62"/>
      <c r="L1126" s="62"/>
      <c r="M1126" s="62"/>
    </row>
    <row r="1127" spans="1:13" ht="12.75" x14ac:dyDescent="0.2">
      <c r="A1127" s="51"/>
      <c r="B1127" s="62"/>
      <c r="C1127" s="62"/>
      <c r="D1127" s="62"/>
      <c r="E1127" s="62"/>
      <c r="F1127" s="62"/>
      <c r="G1127" s="62"/>
      <c r="H1127" s="62"/>
      <c r="I1127" s="62"/>
      <c r="J1127" s="62"/>
      <c r="K1127" s="62"/>
      <c r="L1127" s="62"/>
      <c r="M1127" s="62"/>
    </row>
    <row r="1128" spans="1:13" ht="12.75" x14ac:dyDescent="0.2">
      <c r="A1128" s="51"/>
      <c r="B1128" s="62"/>
      <c r="C1128" s="62"/>
      <c r="D1128" s="62"/>
      <c r="E1128" s="62"/>
      <c r="F1128" s="62"/>
      <c r="G1128" s="62"/>
      <c r="H1128" s="62"/>
      <c r="I1128" s="62"/>
      <c r="J1128" s="62"/>
      <c r="K1128" s="62"/>
      <c r="L1128" s="62"/>
      <c r="M1128" s="62"/>
    </row>
    <row r="1129" spans="1:13" ht="12.75" x14ac:dyDescent="0.2">
      <c r="A1129" s="51"/>
      <c r="B1129" s="62"/>
      <c r="C1129" s="62"/>
      <c r="D1129" s="62"/>
      <c r="E1129" s="62"/>
      <c r="F1129" s="62"/>
      <c r="G1129" s="62"/>
      <c r="H1129" s="62"/>
      <c r="I1129" s="62"/>
      <c r="J1129" s="62"/>
      <c r="K1129" s="62"/>
      <c r="L1129" s="62"/>
      <c r="M1129" s="62"/>
    </row>
    <row r="1130" spans="1:13" ht="12.75" x14ac:dyDescent="0.2">
      <c r="A1130" s="51"/>
      <c r="B1130" s="62"/>
      <c r="C1130" s="62"/>
      <c r="D1130" s="62"/>
      <c r="E1130" s="62"/>
      <c r="F1130" s="62"/>
      <c r="G1130" s="62"/>
      <c r="H1130" s="62"/>
      <c r="I1130" s="62"/>
      <c r="J1130" s="62"/>
      <c r="K1130" s="62"/>
      <c r="L1130" s="62"/>
      <c r="M1130" s="62"/>
    </row>
    <row r="1131" spans="1:13" ht="12.75" x14ac:dyDescent="0.2">
      <c r="A1131" s="51"/>
      <c r="B1131" s="62"/>
      <c r="C1131" s="62"/>
      <c r="D1131" s="62"/>
      <c r="E1131" s="62"/>
      <c r="F1131" s="62"/>
      <c r="G1131" s="62"/>
      <c r="H1131" s="62"/>
      <c r="I1131" s="62"/>
      <c r="J1131" s="62"/>
      <c r="K1131" s="62"/>
      <c r="L1131" s="62"/>
      <c r="M1131" s="62"/>
    </row>
    <row r="1132" spans="1:13" ht="12.75" x14ac:dyDescent="0.2">
      <c r="A1132" s="51"/>
      <c r="B1132" s="62"/>
      <c r="C1132" s="62"/>
      <c r="D1132" s="62"/>
      <c r="E1132" s="62"/>
      <c r="F1132" s="62"/>
      <c r="G1132" s="62"/>
      <c r="H1132" s="62"/>
      <c r="I1132" s="62"/>
      <c r="J1132" s="62"/>
      <c r="K1132" s="62"/>
      <c r="L1132" s="62"/>
      <c r="M1132" s="62"/>
    </row>
    <row r="1133" spans="1:13" ht="12.75" x14ac:dyDescent="0.2">
      <c r="A1133" s="51"/>
      <c r="B1133" s="62"/>
      <c r="C1133" s="62"/>
      <c r="D1133" s="62"/>
      <c r="E1133" s="62"/>
      <c r="F1133" s="62"/>
      <c r="G1133" s="62"/>
      <c r="H1133" s="62"/>
      <c r="I1133" s="62"/>
      <c r="J1133" s="62"/>
      <c r="K1133" s="62"/>
      <c r="L1133" s="62"/>
      <c r="M1133" s="62"/>
    </row>
    <row r="1134" spans="1:13" ht="12.75" x14ac:dyDescent="0.2">
      <c r="A1134" s="51"/>
      <c r="B1134" s="62"/>
      <c r="C1134" s="62"/>
      <c r="D1134" s="62"/>
      <c r="E1134" s="62"/>
      <c r="F1134" s="62"/>
      <c r="G1134" s="62"/>
      <c r="H1134" s="62"/>
      <c r="I1134" s="62"/>
      <c r="J1134" s="62"/>
      <c r="K1134" s="62"/>
      <c r="L1134" s="62"/>
      <c r="M1134" s="62"/>
    </row>
    <row r="1135" spans="1:13" ht="12.75" x14ac:dyDescent="0.2">
      <c r="A1135" s="51"/>
      <c r="B1135" s="62"/>
      <c r="C1135" s="62"/>
      <c r="D1135" s="62"/>
      <c r="E1135" s="62"/>
      <c r="F1135" s="62"/>
      <c r="G1135" s="62"/>
      <c r="H1135" s="62"/>
      <c r="I1135" s="62"/>
      <c r="J1135" s="62"/>
      <c r="K1135" s="62"/>
      <c r="L1135" s="62"/>
      <c r="M1135" s="62"/>
    </row>
    <row r="1136" spans="1:13" ht="12.75" x14ac:dyDescent="0.2">
      <c r="A1136" s="51"/>
      <c r="B1136" s="62"/>
      <c r="C1136" s="62"/>
      <c r="D1136" s="62"/>
      <c r="E1136" s="62"/>
      <c r="F1136" s="62"/>
      <c r="G1136" s="62"/>
      <c r="H1136" s="62"/>
      <c r="I1136" s="62"/>
      <c r="J1136" s="62"/>
      <c r="K1136" s="62"/>
      <c r="L1136" s="62"/>
      <c r="M1136" s="62"/>
    </row>
    <row r="1137" spans="1:13" ht="12.75" x14ac:dyDescent="0.2">
      <c r="A1137" s="51"/>
      <c r="B1137" s="62"/>
      <c r="C1137" s="62"/>
      <c r="D1137" s="62"/>
      <c r="E1137" s="62"/>
      <c r="F1137" s="62"/>
      <c r="G1137" s="62"/>
      <c r="H1137" s="62"/>
      <c r="I1137" s="62"/>
      <c r="J1137" s="62"/>
      <c r="K1137" s="62"/>
      <c r="L1137" s="62"/>
      <c r="M1137" s="62"/>
    </row>
    <row r="1138" spans="1:13" ht="12.75" x14ac:dyDescent="0.2">
      <c r="A1138" s="51"/>
      <c r="B1138" s="62"/>
      <c r="C1138" s="62"/>
      <c r="D1138" s="62"/>
      <c r="E1138" s="62"/>
      <c r="F1138" s="62"/>
      <c r="G1138" s="62"/>
      <c r="H1138" s="62"/>
      <c r="I1138" s="62"/>
      <c r="J1138" s="62"/>
      <c r="K1138" s="62"/>
      <c r="L1138" s="62"/>
      <c r="M1138" s="62"/>
    </row>
    <row r="1139" spans="1:13" ht="12.75" x14ac:dyDescent="0.2">
      <c r="A1139" s="51"/>
      <c r="B1139" s="62"/>
      <c r="C1139" s="62"/>
      <c r="D1139" s="62"/>
      <c r="E1139" s="62"/>
      <c r="F1139" s="62"/>
      <c r="G1139" s="62"/>
      <c r="H1139" s="62"/>
      <c r="I1139" s="62"/>
      <c r="J1139" s="62"/>
      <c r="K1139" s="62"/>
      <c r="L1139" s="62"/>
      <c r="M1139" s="62"/>
    </row>
    <row r="1140" spans="1:13" ht="12.75" x14ac:dyDescent="0.2">
      <c r="A1140" s="51"/>
      <c r="B1140" s="62"/>
      <c r="C1140" s="62"/>
      <c r="D1140" s="62"/>
      <c r="E1140" s="62"/>
      <c r="F1140" s="62"/>
      <c r="G1140" s="62"/>
      <c r="H1140" s="62"/>
      <c r="I1140" s="62"/>
      <c r="J1140" s="62"/>
      <c r="K1140" s="62"/>
      <c r="L1140" s="62"/>
      <c r="M1140" s="62"/>
    </row>
    <row r="1141" spans="1:13" ht="12.75" x14ac:dyDescent="0.2">
      <c r="A1141" s="51"/>
      <c r="B1141" s="62"/>
      <c r="C1141" s="62"/>
      <c r="D1141" s="62"/>
      <c r="E1141" s="62"/>
      <c r="F1141" s="62"/>
      <c r="G1141" s="62"/>
      <c r="H1141" s="62"/>
      <c r="I1141" s="62"/>
      <c r="J1141" s="62"/>
      <c r="K1141" s="62"/>
      <c r="L1141" s="62"/>
      <c r="M1141" s="62"/>
    </row>
    <row r="1142" spans="1:13" ht="12.75" x14ac:dyDescent="0.2">
      <c r="A1142" s="51"/>
      <c r="B1142" s="62"/>
      <c r="C1142" s="62"/>
      <c r="D1142" s="62"/>
      <c r="E1142" s="62"/>
      <c r="F1142" s="62"/>
      <c r="G1142" s="62"/>
      <c r="H1142" s="62"/>
      <c r="I1142" s="62"/>
      <c r="J1142" s="62"/>
      <c r="K1142" s="62"/>
      <c r="L1142" s="62"/>
      <c r="M1142" s="62"/>
    </row>
    <row r="1143" spans="1:13" ht="12.75" x14ac:dyDescent="0.2">
      <c r="A1143" s="51"/>
      <c r="B1143" s="62"/>
      <c r="C1143" s="62"/>
      <c r="D1143" s="62"/>
      <c r="E1143" s="62"/>
      <c r="F1143" s="62"/>
      <c r="G1143" s="62"/>
      <c r="H1143" s="62"/>
      <c r="I1143" s="62"/>
      <c r="J1143" s="62"/>
      <c r="K1143" s="62"/>
      <c r="L1143" s="62"/>
      <c r="M1143" s="62"/>
    </row>
    <row r="1144" spans="1:13" ht="12.75" x14ac:dyDescent="0.2">
      <c r="A1144" s="51"/>
      <c r="B1144" s="62"/>
      <c r="C1144" s="62"/>
      <c r="D1144" s="62"/>
      <c r="E1144" s="62"/>
      <c r="F1144" s="62"/>
      <c r="G1144" s="62"/>
      <c r="H1144" s="62"/>
      <c r="I1144" s="62"/>
      <c r="J1144" s="62"/>
      <c r="K1144" s="62"/>
      <c r="L1144" s="62"/>
      <c r="M1144" s="62"/>
    </row>
    <row r="1145" spans="1:13" ht="12.75" x14ac:dyDescent="0.2">
      <c r="A1145" s="51"/>
      <c r="B1145" s="62"/>
      <c r="C1145" s="62"/>
      <c r="D1145" s="62"/>
      <c r="E1145" s="62"/>
      <c r="F1145" s="62"/>
      <c r="G1145" s="62"/>
      <c r="H1145" s="62"/>
      <c r="I1145" s="62"/>
      <c r="J1145" s="62"/>
      <c r="K1145" s="62"/>
      <c r="L1145" s="62"/>
      <c r="M1145" s="62"/>
    </row>
    <row r="1146" spans="1:13" ht="12.75" x14ac:dyDescent="0.2">
      <c r="A1146" s="51"/>
      <c r="B1146" s="62"/>
      <c r="C1146" s="62"/>
      <c r="D1146" s="62"/>
      <c r="E1146" s="62"/>
      <c r="F1146" s="62"/>
      <c r="G1146" s="62"/>
      <c r="H1146" s="62"/>
      <c r="I1146" s="62"/>
      <c r="J1146" s="62"/>
      <c r="K1146" s="62"/>
      <c r="L1146" s="62"/>
      <c r="M1146" s="62"/>
    </row>
    <row r="1147" spans="1:13" ht="12.75" x14ac:dyDescent="0.2">
      <c r="A1147" s="51"/>
      <c r="B1147" s="62"/>
      <c r="C1147" s="62"/>
      <c r="D1147" s="62"/>
      <c r="E1147" s="62"/>
      <c r="F1147" s="62"/>
      <c r="G1147" s="62"/>
      <c r="H1147" s="62"/>
      <c r="I1147" s="62"/>
      <c r="J1147" s="62"/>
      <c r="K1147" s="62"/>
      <c r="L1147" s="62"/>
      <c r="M1147" s="62"/>
    </row>
    <row r="1148" spans="1:13" ht="12.75" x14ac:dyDescent="0.2">
      <c r="A1148" s="51"/>
      <c r="B1148" s="62"/>
      <c r="C1148" s="62"/>
      <c r="D1148" s="62"/>
      <c r="E1148" s="62"/>
      <c r="F1148" s="62"/>
      <c r="G1148" s="62"/>
      <c r="H1148" s="62"/>
      <c r="I1148" s="62"/>
      <c r="J1148" s="62"/>
      <c r="K1148" s="62"/>
      <c r="L1148" s="62"/>
      <c r="M1148" s="62"/>
    </row>
    <row r="1149" spans="1:13" ht="12.75" x14ac:dyDescent="0.2">
      <c r="A1149" s="51"/>
      <c r="B1149" s="62"/>
      <c r="C1149" s="62"/>
      <c r="D1149" s="62"/>
      <c r="E1149" s="62"/>
      <c r="F1149" s="62"/>
      <c r="G1149" s="62"/>
      <c r="H1149" s="62"/>
      <c r="I1149" s="62"/>
      <c r="J1149" s="62"/>
      <c r="K1149" s="62"/>
      <c r="L1149" s="62"/>
      <c r="M1149" s="62"/>
    </row>
    <row r="1150" spans="1:13" ht="12.75" x14ac:dyDescent="0.2">
      <c r="A1150" s="51"/>
      <c r="B1150" s="62"/>
      <c r="C1150" s="62"/>
      <c r="D1150" s="62"/>
      <c r="E1150" s="62"/>
      <c r="F1150" s="62"/>
      <c r="G1150" s="62"/>
      <c r="H1150" s="62"/>
      <c r="I1150" s="62"/>
      <c r="J1150" s="62"/>
      <c r="K1150" s="62"/>
      <c r="L1150" s="62"/>
      <c r="M1150" s="62"/>
    </row>
    <row r="1151" spans="1:13" ht="12.75" x14ac:dyDescent="0.2">
      <c r="A1151" s="51"/>
      <c r="B1151" s="62"/>
      <c r="C1151" s="62"/>
      <c r="D1151" s="62"/>
      <c r="E1151" s="62"/>
      <c r="F1151" s="62"/>
      <c r="G1151" s="62"/>
      <c r="H1151" s="62"/>
      <c r="I1151" s="62"/>
      <c r="J1151" s="62"/>
      <c r="K1151" s="62"/>
      <c r="L1151" s="62"/>
      <c r="M1151" s="62"/>
    </row>
    <row r="1152" spans="1:13" ht="12.75" x14ac:dyDescent="0.2">
      <c r="A1152" s="51"/>
      <c r="B1152" s="62"/>
      <c r="C1152" s="62"/>
      <c r="D1152" s="62"/>
      <c r="E1152" s="62"/>
      <c r="F1152" s="62"/>
      <c r="G1152" s="62"/>
      <c r="H1152" s="62"/>
      <c r="I1152" s="62"/>
      <c r="J1152" s="62"/>
      <c r="K1152" s="62"/>
      <c r="L1152" s="62"/>
      <c r="M1152" s="62"/>
    </row>
    <row r="1153" spans="1:13" ht="12.75" x14ac:dyDescent="0.2">
      <c r="A1153" s="51"/>
      <c r="B1153" s="62"/>
      <c r="C1153" s="62"/>
      <c r="D1153" s="62"/>
      <c r="E1153" s="62"/>
      <c r="F1153" s="62"/>
      <c r="G1153" s="62"/>
      <c r="H1153" s="62"/>
      <c r="I1153" s="62"/>
      <c r="J1153" s="62"/>
      <c r="K1153" s="62"/>
      <c r="L1153" s="62"/>
      <c r="M1153" s="62"/>
    </row>
    <row r="1154" spans="1:13" ht="12.75" x14ac:dyDescent="0.2">
      <c r="A1154" s="51"/>
      <c r="B1154" s="62"/>
      <c r="C1154" s="62"/>
      <c r="D1154" s="62"/>
      <c r="E1154" s="62"/>
      <c r="F1154" s="62"/>
      <c r="G1154" s="62"/>
      <c r="H1154" s="62"/>
      <c r="I1154" s="62"/>
      <c r="J1154" s="62"/>
      <c r="K1154" s="62"/>
      <c r="L1154" s="62"/>
      <c r="M1154" s="62"/>
    </row>
    <row r="1155" spans="1:13" ht="12.75" x14ac:dyDescent="0.2">
      <c r="A1155" s="51"/>
      <c r="B1155" s="62"/>
      <c r="C1155" s="62"/>
      <c r="D1155" s="62"/>
      <c r="E1155" s="62"/>
      <c r="F1155" s="62"/>
      <c r="G1155" s="62"/>
      <c r="H1155" s="62"/>
      <c r="I1155" s="62"/>
      <c r="J1155" s="62"/>
      <c r="K1155" s="62"/>
      <c r="L1155" s="62"/>
      <c r="M1155" s="62"/>
    </row>
    <row r="1156" spans="1:13" ht="12.75" x14ac:dyDescent="0.2">
      <c r="A1156" s="51"/>
      <c r="B1156" s="62"/>
      <c r="C1156" s="62"/>
      <c r="D1156" s="62"/>
      <c r="E1156" s="62"/>
      <c r="F1156" s="62"/>
      <c r="G1156" s="62"/>
      <c r="H1156" s="62"/>
      <c r="I1156" s="62"/>
      <c r="J1156" s="62"/>
      <c r="K1156" s="62"/>
      <c r="L1156" s="62"/>
      <c r="M1156" s="62"/>
    </row>
    <row r="1157" spans="1:13" ht="12.75" x14ac:dyDescent="0.2">
      <c r="A1157" s="51"/>
      <c r="B1157" s="62"/>
      <c r="C1157" s="62"/>
      <c r="D1157" s="62"/>
      <c r="E1157" s="62"/>
      <c r="F1157" s="62"/>
      <c r="G1157" s="62"/>
      <c r="H1157" s="62"/>
      <c r="I1157" s="62"/>
      <c r="J1157" s="62"/>
      <c r="K1157" s="62"/>
      <c r="L1157" s="62"/>
      <c r="M1157" s="62"/>
    </row>
    <row r="1158" spans="1:13" ht="12.75" x14ac:dyDescent="0.2">
      <c r="A1158" s="51"/>
      <c r="B1158" s="62"/>
      <c r="C1158" s="62"/>
      <c r="D1158" s="62"/>
      <c r="E1158" s="62"/>
      <c r="F1158" s="62"/>
      <c r="G1158" s="62"/>
      <c r="H1158" s="62"/>
      <c r="I1158" s="62"/>
      <c r="J1158" s="62"/>
      <c r="K1158" s="62"/>
      <c r="L1158" s="62"/>
      <c r="M1158" s="62"/>
    </row>
    <row r="1159" spans="1:13" ht="12.75" x14ac:dyDescent="0.2">
      <c r="A1159" s="51"/>
      <c r="B1159" s="62"/>
      <c r="C1159" s="62"/>
      <c r="D1159" s="62"/>
      <c r="E1159" s="62"/>
      <c r="F1159" s="62"/>
      <c r="G1159" s="62"/>
      <c r="H1159" s="62"/>
      <c r="I1159" s="62"/>
      <c r="J1159" s="62"/>
      <c r="K1159" s="62"/>
      <c r="L1159" s="62"/>
      <c r="M1159" s="62"/>
    </row>
    <row r="1160" spans="1:13" ht="12.75" x14ac:dyDescent="0.2">
      <c r="A1160" s="51"/>
      <c r="B1160" s="62"/>
      <c r="C1160" s="62"/>
      <c r="D1160" s="62"/>
      <c r="E1160" s="62"/>
      <c r="F1160" s="62"/>
      <c r="G1160" s="62"/>
      <c r="H1160" s="62"/>
      <c r="I1160" s="62"/>
      <c r="J1160" s="62"/>
      <c r="K1160" s="62"/>
      <c r="L1160" s="62"/>
      <c r="M1160" s="62"/>
    </row>
    <row r="1161" spans="1:13" ht="12.75" x14ac:dyDescent="0.2">
      <c r="A1161" s="51"/>
      <c r="B1161" s="62"/>
      <c r="C1161" s="62"/>
      <c r="D1161" s="62"/>
      <c r="E1161" s="62"/>
      <c r="F1161" s="62"/>
      <c r="G1161" s="62"/>
      <c r="H1161" s="62"/>
      <c r="I1161" s="62"/>
      <c r="J1161" s="62"/>
      <c r="K1161" s="62"/>
      <c r="L1161" s="62"/>
      <c r="M1161" s="62"/>
    </row>
    <row r="1162" spans="1:13" ht="12.75" x14ac:dyDescent="0.2">
      <c r="A1162" s="51"/>
      <c r="B1162" s="62"/>
      <c r="C1162" s="62"/>
      <c r="D1162" s="62"/>
      <c r="E1162" s="62"/>
      <c r="F1162" s="62"/>
      <c r="G1162" s="62"/>
      <c r="H1162" s="62"/>
      <c r="I1162" s="62"/>
      <c r="J1162" s="62"/>
      <c r="K1162" s="62"/>
      <c r="L1162" s="62"/>
      <c r="M1162" s="62"/>
    </row>
    <row r="1163" spans="1:13" ht="12.75" x14ac:dyDescent="0.2">
      <c r="A1163" s="51"/>
      <c r="B1163" s="62"/>
      <c r="C1163" s="62"/>
      <c r="D1163" s="62"/>
      <c r="E1163" s="62"/>
      <c r="F1163" s="62"/>
      <c r="G1163" s="62"/>
      <c r="H1163" s="62"/>
      <c r="I1163" s="62"/>
      <c r="J1163" s="62"/>
      <c r="K1163" s="62"/>
      <c r="L1163" s="62"/>
      <c r="M1163" s="62"/>
    </row>
    <row r="1164" spans="1:13" ht="12.75" x14ac:dyDescent="0.2">
      <c r="A1164" s="51"/>
      <c r="B1164" s="62"/>
      <c r="C1164" s="62"/>
      <c r="D1164" s="62"/>
      <c r="E1164" s="62"/>
      <c r="F1164" s="62"/>
      <c r="G1164" s="62"/>
      <c r="H1164" s="62"/>
      <c r="I1164" s="62"/>
      <c r="J1164" s="62"/>
      <c r="K1164" s="62"/>
      <c r="L1164" s="62"/>
      <c r="M1164" s="62"/>
    </row>
    <row r="1165" spans="1:13" ht="12.75" x14ac:dyDescent="0.2">
      <c r="A1165" s="51"/>
      <c r="B1165" s="62"/>
      <c r="C1165" s="62"/>
      <c r="D1165" s="62"/>
      <c r="E1165" s="62"/>
      <c r="F1165" s="62"/>
      <c r="G1165" s="62"/>
      <c r="H1165" s="62"/>
      <c r="I1165" s="62"/>
      <c r="J1165" s="62"/>
      <c r="K1165" s="62"/>
      <c r="L1165" s="62"/>
      <c r="M1165" s="62"/>
    </row>
    <row r="1166" spans="1:13" ht="12.75" x14ac:dyDescent="0.2">
      <c r="A1166" s="51"/>
      <c r="B1166" s="62"/>
      <c r="C1166" s="62"/>
      <c r="D1166" s="62"/>
      <c r="E1166" s="62"/>
      <c r="F1166" s="62"/>
      <c r="G1166" s="62"/>
      <c r="H1166" s="62"/>
      <c r="I1166" s="62"/>
      <c r="J1166" s="62"/>
      <c r="K1166" s="62"/>
      <c r="L1166" s="62"/>
      <c r="M1166" s="62"/>
    </row>
    <row r="1167" spans="1:13" ht="12.75" x14ac:dyDescent="0.2">
      <c r="A1167" s="51"/>
      <c r="B1167" s="62"/>
      <c r="C1167" s="62"/>
      <c r="D1167" s="62"/>
      <c r="E1167" s="62"/>
      <c r="F1167" s="62"/>
      <c r="G1167" s="62"/>
      <c r="H1167" s="62"/>
      <c r="I1167" s="62"/>
      <c r="J1167" s="62"/>
      <c r="K1167" s="62"/>
      <c r="L1167" s="62"/>
      <c r="M1167" s="62"/>
    </row>
    <row r="1168" spans="1:13" ht="12.75" x14ac:dyDescent="0.2">
      <c r="A1168" s="51"/>
      <c r="B1168" s="62"/>
      <c r="C1168" s="62"/>
      <c r="D1168" s="62"/>
      <c r="E1168" s="62"/>
      <c r="F1168" s="62"/>
      <c r="G1168" s="62"/>
      <c r="H1168" s="62"/>
      <c r="I1168" s="62"/>
      <c r="J1168" s="62"/>
      <c r="K1168" s="62"/>
      <c r="L1168" s="62"/>
      <c r="M1168" s="62"/>
    </row>
    <row r="1169" spans="1:13" ht="12.75" x14ac:dyDescent="0.2">
      <c r="A1169" s="51"/>
      <c r="B1169" s="62"/>
      <c r="C1169" s="62"/>
      <c r="D1169" s="62"/>
      <c r="E1169" s="62"/>
      <c r="F1169" s="62"/>
      <c r="G1169" s="62"/>
      <c r="H1169" s="62"/>
      <c r="I1169" s="62"/>
      <c r="J1169" s="62"/>
      <c r="K1169" s="62"/>
      <c r="L1169" s="62"/>
      <c r="M1169" s="62"/>
    </row>
    <row r="1170" spans="1:13" ht="12.75" x14ac:dyDescent="0.2">
      <c r="A1170" s="51"/>
      <c r="B1170" s="62"/>
      <c r="C1170" s="62"/>
      <c r="D1170" s="62"/>
      <c r="E1170" s="62"/>
      <c r="F1170" s="62"/>
      <c r="G1170" s="62"/>
      <c r="H1170" s="62"/>
      <c r="I1170" s="62"/>
      <c r="J1170" s="62"/>
      <c r="K1170" s="62"/>
      <c r="L1170" s="62"/>
      <c r="M1170" s="62"/>
    </row>
    <row r="1171" spans="1:13" ht="12.75" x14ac:dyDescent="0.2">
      <c r="A1171" s="51"/>
      <c r="B1171" s="62"/>
      <c r="C1171" s="62"/>
      <c r="D1171" s="62"/>
      <c r="E1171" s="62"/>
      <c r="F1171" s="62"/>
      <c r="G1171" s="62"/>
      <c r="H1171" s="62"/>
      <c r="I1171" s="62"/>
      <c r="J1171" s="62"/>
      <c r="K1171" s="62"/>
      <c r="L1171" s="62"/>
      <c r="M1171" s="62"/>
    </row>
    <row r="1172" spans="1:13" ht="12.75" x14ac:dyDescent="0.2">
      <c r="A1172" s="51"/>
      <c r="B1172" s="62"/>
      <c r="C1172" s="62"/>
      <c r="D1172" s="62"/>
      <c r="E1172" s="62"/>
      <c r="F1172" s="62"/>
      <c r="G1172" s="62"/>
      <c r="H1172" s="62"/>
      <c r="I1172" s="62"/>
      <c r="J1172" s="62"/>
      <c r="K1172" s="62"/>
      <c r="L1172" s="62"/>
      <c r="M1172" s="62"/>
    </row>
    <row r="1173" spans="1:13" ht="12.75" x14ac:dyDescent="0.2">
      <c r="A1173" s="51"/>
      <c r="B1173" s="62"/>
      <c r="C1173" s="62"/>
      <c r="D1173" s="62"/>
      <c r="E1173" s="62"/>
      <c r="F1173" s="62"/>
      <c r="G1173" s="62"/>
      <c r="H1173" s="62"/>
      <c r="I1173" s="62"/>
      <c r="J1173" s="62"/>
      <c r="K1173" s="62"/>
      <c r="L1173" s="62"/>
      <c r="M1173" s="62"/>
    </row>
    <row r="1174" spans="1:13" ht="12.75" x14ac:dyDescent="0.2">
      <c r="A1174" s="51"/>
      <c r="B1174" s="62"/>
      <c r="C1174" s="62"/>
      <c r="D1174" s="62"/>
      <c r="E1174" s="62"/>
      <c r="F1174" s="62"/>
      <c r="G1174" s="62"/>
      <c r="H1174" s="62"/>
      <c r="I1174" s="62"/>
      <c r="J1174" s="62"/>
      <c r="K1174" s="62"/>
      <c r="L1174" s="62"/>
      <c r="M1174" s="62"/>
    </row>
    <row r="1175" spans="1:13" ht="12.75" x14ac:dyDescent="0.2">
      <c r="A1175" s="51"/>
      <c r="B1175" s="62"/>
      <c r="C1175" s="62"/>
      <c r="D1175" s="62"/>
      <c r="E1175" s="62"/>
      <c r="F1175" s="62"/>
      <c r="G1175" s="62"/>
      <c r="H1175" s="62"/>
      <c r="I1175" s="62"/>
      <c r="J1175" s="62"/>
      <c r="K1175" s="62"/>
      <c r="L1175" s="62"/>
      <c r="M1175" s="62"/>
    </row>
    <row r="1176" spans="1:13" ht="12.75" x14ac:dyDescent="0.2">
      <c r="A1176" s="51"/>
      <c r="B1176" s="62"/>
      <c r="C1176" s="62"/>
      <c r="D1176" s="62"/>
      <c r="E1176" s="62"/>
      <c r="F1176" s="62"/>
      <c r="G1176" s="62"/>
      <c r="H1176" s="62"/>
      <c r="I1176" s="62"/>
      <c r="J1176" s="62"/>
      <c r="K1176" s="62"/>
      <c r="L1176" s="62"/>
      <c r="M1176" s="62"/>
    </row>
    <row r="1177" spans="1:13" ht="12.75" x14ac:dyDescent="0.2">
      <c r="A1177" s="51"/>
      <c r="B1177" s="62"/>
      <c r="C1177" s="62"/>
      <c r="D1177" s="62"/>
      <c r="E1177" s="62"/>
      <c r="F1177" s="62"/>
      <c r="G1177" s="62"/>
      <c r="H1177" s="62"/>
      <c r="I1177" s="62"/>
      <c r="J1177" s="62"/>
      <c r="K1177" s="62"/>
      <c r="L1177" s="62"/>
      <c r="M1177" s="62"/>
    </row>
    <row r="1178" spans="1:13" ht="12.75" x14ac:dyDescent="0.2">
      <c r="A1178" s="51"/>
      <c r="B1178" s="62"/>
      <c r="C1178" s="62"/>
      <c r="D1178" s="62"/>
      <c r="E1178" s="62"/>
      <c r="F1178" s="62"/>
      <c r="G1178" s="62"/>
      <c r="H1178" s="62"/>
      <c r="I1178" s="62"/>
      <c r="J1178" s="62"/>
      <c r="K1178" s="62"/>
      <c r="L1178" s="62"/>
      <c r="M1178" s="62"/>
    </row>
    <row r="1179" spans="1:13" ht="12.75" x14ac:dyDescent="0.2">
      <c r="A1179" s="51"/>
      <c r="B1179" s="62"/>
      <c r="C1179" s="62"/>
      <c r="D1179" s="62"/>
      <c r="E1179" s="62"/>
      <c r="F1179" s="62"/>
      <c r="G1179" s="62"/>
      <c r="H1179" s="62"/>
      <c r="I1179" s="62"/>
      <c r="J1179" s="62"/>
      <c r="K1179" s="62"/>
      <c r="L1179" s="62"/>
      <c r="M1179" s="62"/>
    </row>
    <row r="1180" spans="1:13" ht="12.75" x14ac:dyDescent="0.2">
      <c r="A1180" s="51"/>
      <c r="B1180" s="62"/>
      <c r="C1180" s="62"/>
      <c r="D1180" s="62"/>
      <c r="E1180" s="62"/>
      <c r="F1180" s="62"/>
      <c r="G1180" s="62"/>
      <c r="H1180" s="62"/>
      <c r="I1180" s="62"/>
      <c r="J1180" s="62"/>
      <c r="K1180" s="62"/>
      <c r="L1180" s="62"/>
      <c r="M1180" s="62"/>
    </row>
    <row r="1181" spans="1:13" ht="12.75" x14ac:dyDescent="0.2">
      <c r="A1181" s="51"/>
      <c r="B1181" s="62"/>
      <c r="C1181" s="62"/>
      <c r="D1181" s="62"/>
      <c r="E1181" s="62"/>
      <c r="F1181" s="62"/>
      <c r="G1181" s="62"/>
      <c r="H1181" s="62"/>
      <c r="I1181" s="62"/>
      <c r="J1181" s="62"/>
      <c r="K1181" s="62"/>
      <c r="L1181" s="62"/>
      <c r="M1181" s="62"/>
    </row>
    <row r="1182" spans="1:13" ht="12.75" x14ac:dyDescent="0.2">
      <c r="A1182" s="51"/>
      <c r="B1182" s="62"/>
      <c r="C1182" s="62"/>
      <c r="D1182" s="62"/>
      <c r="E1182" s="62"/>
      <c r="F1182" s="62"/>
      <c r="G1182" s="62"/>
      <c r="H1182" s="62"/>
      <c r="I1182" s="62"/>
      <c r="J1182" s="62"/>
      <c r="K1182" s="62"/>
      <c r="L1182" s="62"/>
      <c r="M1182" s="62"/>
    </row>
    <row r="1183" spans="1:13" ht="12.75" x14ac:dyDescent="0.2">
      <c r="A1183" s="51"/>
      <c r="B1183" s="62"/>
      <c r="C1183" s="62"/>
      <c r="D1183" s="62"/>
      <c r="E1183" s="62"/>
      <c r="F1183" s="62"/>
      <c r="G1183" s="62"/>
      <c r="H1183" s="62"/>
      <c r="I1183" s="62"/>
      <c r="J1183" s="62"/>
      <c r="K1183" s="62"/>
      <c r="L1183" s="62"/>
      <c r="M1183" s="62"/>
    </row>
    <row r="1184" spans="1:13" ht="12.75" x14ac:dyDescent="0.2">
      <c r="A1184" s="51"/>
      <c r="B1184" s="62"/>
      <c r="C1184" s="62"/>
      <c r="D1184" s="62"/>
      <c r="E1184" s="62"/>
      <c r="F1184" s="62"/>
      <c r="G1184" s="62"/>
      <c r="H1184" s="62"/>
      <c r="I1184" s="62"/>
      <c r="J1184" s="62"/>
      <c r="K1184" s="62"/>
      <c r="L1184" s="62"/>
      <c r="M1184" s="62"/>
    </row>
    <row r="1185" spans="1:13" ht="12.75" x14ac:dyDescent="0.2">
      <c r="A1185" s="51"/>
      <c r="B1185" s="62"/>
      <c r="C1185" s="62"/>
      <c r="D1185" s="62"/>
      <c r="E1185" s="62"/>
      <c r="F1185" s="62"/>
      <c r="G1185" s="62"/>
      <c r="H1185" s="62"/>
      <c r="I1185" s="62"/>
      <c r="J1185" s="62"/>
      <c r="K1185" s="62"/>
      <c r="L1185" s="62"/>
      <c r="M1185" s="62"/>
    </row>
    <row r="1186" spans="1:13" ht="12.75" x14ac:dyDescent="0.2">
      <c r="A1186" s="51"/>
      <c r="B1186" s="62"/>
      <c r="C1186" s="62"/>
      <c r="D1186" s="62"/>
      <c r="E1186" s="62"/>
      <c r="F1186" s="62"/>
      <c r="G1186" s="62"/>
      <c r="H1186" s="62"/>
      <c r="I1186" s="62"/>
      <c r="J1186" s="62"/>
      <c r="K1186" s="62"/>
      <c r="L1186" s="62"/>
      <c r="M1186" s="62"/>
    </row>
    <row r="1187" spans="1:13" ht="12.75" x14ac:dyDescent="0.2">
      <c r="A1187" s="51"/>
      <c r="B1187" s="62"/>
      <c r="C1187" s="62"/>
      <c r="D1187" s="62"/>
      <c r="E1187" s="62"/>
      <c r="F1187" s="62"/>
      <c r="G1187" s="62"/>
      <c r="H1187" s="62"/>
      <c r="I1187" s="62"/>
      <c r="J1187" s="62"/>
      <c r="K1187" s="62"/>
      <c r="L1187" s="62"/>
      <c r="M1187" s="62"/>
    </row>
    <row r="1188" spans="1:13" ht="12.75" x14ac:dyDescent="0.2">
      <c r="A1188" s="51"/>
      <c r="B1188" s="62"/>
      <c r="C1188" s="62"/>
      <c r="D1188" s="62"/>
      <c r="E1188" s="62"/>
      <c r="F1188" s="62"/>
      <c r="G1188" s="62"/>
      <c r="H1188" s="62"/>
      <c r="I1188" s="62"/>
      <c r="J1188" s="62"/>
      <c r="K1188" s="62"/>
      <c r="L1188" s="62"/>
      <c r="M1188" s="62"/>
    </row>
    <row r="1189" spans="1:13" ht="12.75" x14ac:dyDescent="0.2">
      <c r="A1189" s="51"/>
      <c r="B1189" s="62"/>
      <c r="C1189" s="62"/>
      <c r="D1189" s="62"/>
      <c r="E1189" s="62"/>
      <c r="F1189" s="62"/>
      <c r="G1189" s="62"/>
      <c r="H1189" s="62"/>
      <c r="I1189" s="62"/>
      <c r="J1189" s="62"/>
      <c r="K1189" s="62"/>
      <c r="L1189" s="62"/>
      <c r="M1189" s="62"/>
    </row>
    <row r="1190" spans="1:13" ht="12.75" x14ac:dyDescent="0.2">
      <c r="A1190" s="51"/>
      <c r="B1190" s="62"/>
      <c r="C1190" s="62"/>
      <c r="D1190" s="62"/>
      <c r="E1190" s="62"/>
      <c r="F1190" s="62"/>
      <c r="G1190" s="62"/>
      <c r="H1190" s="62"/>
      <c r="I1190" s="62"/>
      <c r="J1190" s="62"/>
      <c r="K1190" s="62"/>
      <c r="L1190" s="62"/>
      <c r="M1190" s="62"/>
    </row>
    <row r="1191" spans="1:13" ht="12.75" x14ac:dyDescent="0.2">
      <c r="A1191" s="51"/>
      <c r="B1191" s="62"/>
      <c r="C1191" s="62"/>
      <c r="D1191" s="62"/>
      <c r="E1191" s="62"/>
      <c r="F1191" s="62"/>
      <c r="G1191" s="62"/>
      <c r="H1191" s="62"/>
      <c r="I1191" s="62"/>
      <c r="J1191" s="62"/>
      <c r="K1191" s="62"/>
      <c r="L1191" s="62"/>
      <c r="M1191" s="62"/>
    </row>
    <row r="1192" spans="1:13" ht="12.75" x14ac:dyDescent="0.2">
      <c r="A1192" s="51"/>
      <c r="B1192" s="62"/>
      <c r="C1192" s="62"/>
      <c r="D1192" s="62"/>
      <c r="E1192" s="62"/>
      <c r="F1192" s="62"/>
      <c r="G1192" s="62"/>
      <c r="H1192" s="62"/>
      <c r="I1192" s="62"/>
      <c r="J1192" s="62"/>
      <c r="K1192" s="62"/>
      <c r="L1192" s="62"/>
      <c r="M1192" s="62"/>
    </row>
    <row r="1193" spans="1:13" ht="12.75" x14ac:dyDescent="0.2">
      <c r="A1193" s="51"/>
      <c r="B1193" s="62"/>
      <c r="C1193" s="62"/>
      <c r="D1193" s="62"/>
      <c r="E1193" s="62"/>
      <c r="F1193" s="62"/>
      <c r="G1193" s="62"/>
      <c r="H1193" s="62"/>
      <c r="I1193" s="62"/>
      <c r="J1193" s="62"/>
      <c r="K1193" s="62"/>
      <c r="L1193" s="62"/>
      <c r="M1193" s="62"/>
    </row>
    <row r="1194" spans="1:13" ht="12.75" x14ac:dyDescent="0.2">
      <c r="A1194" s="51"/>
      <c r="B1194" s="62"/>
      <c r="C1194" s="62"/>
      <c r="D1194" s="62"/>
      <c r="E1194" s="62"/>
      <c r="F1194" s="62"/>
      <c r="G1194" s="62"/>
      <c r="H1194" s="62"/>
      <c r="I1194" s="62"/>
      <c r="J1194" s="62"/>
      <c r="K1194" s="62"/>
      <c r="L1194" s="62"/>
      <c r="M1194" s="62"/>
    </row>
    <row r="1195" spans="1:13" ht="12.75" x14ac:dyDescent="0.2">
      <c r="A1195" s="51"/>
      <c r="B1195" s="62"/>
      <c r="C1195" s="62"/>
      <c r="D1195" s="62"/>
      <c r="E1195" s="62"/>
      <c r="F1195" s="62"/>
      <c r="G1195" s="62"/>
      <c r="H1195" s="62"/>
      <c r="I1195" s="62"/>
      <c r="J1195" s="62"/>
      <c r="K1195" s="62"/>
      <c r="L1195" s="62"/>
      <c r="M1195" s="62"/>
    </row>
    <row r="1196" spans="1:13" ht="12.75" x14ac:dyDescent="0.2">
      <c r="A1196" s="51"/>
      <c r="B1196" s="62"/>
      <c r="C1196" s="62"/>
      <c r="D1196" s="62"/>
      <c r="E1196" s="62"/>
      <c r="F1196" s="62"/>
      <c r="G1196" s="62"/>
      <c r="H1196" s="62"/>
      <c r="I1196" s="62"/>
      <c r="J1196" s="62"/>
      <c r="K1196" s="62"/>
      <c r="L1196" s="62"/>
      <c r="M1196" s="62"/>
    </row>
    <row r="1197" spans="1:13" ht="12.75" x14ac:dyDescent="0.2">
      <c r="A1197" s="51"/>
      <c r="B1197" s="62"/>
      <c r="C1197" s="62"/>
      <c r="D1197" s="62"/>
      <c r="E1197" s="62"/>
      <c r="F1197" s="62"/>
      <c r="G1197" s="62"/>
      <c r="H1197" s="62"/>
      <c r="I1197" s="62"/>
      <c r="J1197" s="62"/>
      <c r="K1197" s="62"/>
      <c r="L1197" s="62"/>
      <c r="M1197" s="62"/>
    </row>
    <row r="1198" spans="1:13" ht="12.75" x14ac:dyDescent="0.2">
      <c r="A1198" s="51"/>
      <c r="B1198" s="62"/>
      <c r="C1198" s="62"/>
      <c r="D1198" s="62"/>
      <c r="E1198" s="62"/>
      <c r="F1198" s="62"/>
      <c r="G1198" s="62"/>
      <c r="H1198" s="62"/>
      <c r="I1198" s="62"/>
      <c r="J1198" s="62"/>
      <c r="K1198" s="62"/>
      <c r="L1198" s="62"/>
      <c r="M1198" s="62"/>
    </row>
    <row r="1199" spans="1:13" ht="12.75" x14ac:dyDescent="0.2">
      <c r="A1199" s="51"/>
      <c r="B1199" s="62"/>
      <c r="C1199" s="62"/>
      <c r="D1199" s="62"/>
      <c r="E1199" s="62"/>
      <c r="F1199" s="62"/>
      <c r="G1199" s="62"/>
      <c r="H1199" s="62"/>
      <c r="I1199" s="62"/>
      <c r="J1199" s="62"/>
      <c r="K1199" s="62"/>
      <c r="L1199" s="62"/>
      <c r="M1199" s="62"/>
    </row>
    <row r="1200" spans="1:13" ht="12.75" x14ac:dyDescent="0.2">
      <c r="A1200" s="51"/>
      <c r="B1200" s="62"/>
      <c r="C1200" s="62"/>
      <c r="D1200" s="62"/>
      <c r="E1200" s="62"/>
      <c r="F1200" s="62"/>
      <c r="G1200" s="62"/>
      <c r="H1200" s="62"/>
      <c r="I1200" s="62"/>
      <c r="J1200" s="62"/>
      <c r="K1200" s="62"/>
      <c r="L1200" s="62"/>
      <c r="M1200" s="62"/>
    </row>
    <row r="1201" spans="1:13" ht="12.75" x14ac:dyDescent="0.2">
      <c r="A1201" s="51"/>
      <c r="B1201" s="62"/>
      <c r="C1201" s="62"/>
      <c r="D1201" s="62"/>
      <c r="E1201" s="62"/>
      <c r="F1201" s="62"/>
      <c r="G1201" s="62"/>
      <c r="H1201" s="62"/>
      <c r="I1201" s="62"/>
      <c r="J1201" s="62"/>
      <c r="K1201" s="62"/>
      <c r="L1201" s="62"/>
      <c r="M1201" s="62"/>
    </row>
    <row r="1202" spans="1:13" ht="12.75" x14ac:dyDescent="0.2">
      <c r="A1202" s="51"/>
      <c r="B1202" s="62"/>
      <c r="C1202" s="62"/>
      <c r="D1202" s="62"/>
      <c r="E1202" s="62"/>
      <c r="F1202" s="62"/>
      <c r="G1202" s="62"/>
      <c r="H1202" s="62"/>
      <c r="I1202" s="62"/>
      <c r="J1202" s="62"/>
      <c r="K1202" s="62"/>
      <c r="L1202" s="62"/>
      <c r="M1202" s="62"/>
    </row>
    <row r="1203" spans="1:13" ht="12.75" x14ac:dyDescent="0.2">
      <c r="A1203" s="51"/>
      <c r="B1203" s="62"/>
      <c r="C1203" s="62"/>
      <c r="D1203" s="62"/>
      <c r="E1203" s="62"/>
      <c r="F1203" s="62"/>
      <c r="G1203" s="62"/>
      <c r="H1203" s="62"/>
      <c r="I1203" s="62"/>
      <c r="J1203" s="62"/>
      <c r="K1203" s="62"/>
      <c r="L1203" s="62"/>
      <c r="M1203" s="62"/>
    </row>
    <row r="1204" spans="1:13" ht="12.75" x14ac:dyDescent="0.2">
      <c r="A1204" s="51"/>
      <c r="B1204" s="62"/>
      <c r="C1204" s="62"/>
      <c r="D1204" s="62"/>
      <c r="E1204" s="62"/>
      <c r="F1204" s="62"/>
      <c r="G1204" s="62"/>
      <c r="H1204" s="62"/>
      <c r="I1204" s="62"/>
      <c r="J1204" s="62"/>
      <c r="K1204" s="62"/>
      <c r="L1204" s="62"/>
      <c r="M1204" s="62"/>
    </row>
    <row r="1205" spans="1:13" ht="12.75" x14ac:dyDescent="0.2">
      <c r="A1205" s="51"/>
      <c r="B1205" s="62"/>
      <c r="C1205" s="62"/>
      <c r="D1205" s="62"/>
      <c r="E1205" s="62"/>
      <c r="F1205" s="62"/>
      <c r="G1205" s="62"/>
      <c r="H1205" s="62"/>
      <c r="I1205" s="62"/>
      <c r="J1205" s="62"/>
      <c r="K1205" s="62"/>
      <c r="L1205" s="62"/>
      <c r="M1205" s="62"/>
    </row>
    <row r="1206" spans="1:13" ht="12.75" x14ac:dyDescent="0.2">
      <c r="A1206" s="51"/>
      <c r="B1206" s="62"/>
      <c r="C1206" s="62"/>
      <c r="D1206" s="62"/>
      <c r="E1206" s="62"/>
      <c r="F1206" s="62"/>
      <c r="G1206" s="62"/>
      <c r="H1206" s="62"/>
      <c r="I1206" s="62"/>
      <c r="J1206" s="62"/>
      <c r="K1206" s="62"/>
      <c r="L1206" s="62"/>
      <c r="M1206" s="62"/>
    </row>
    <row r="1207" spans="1:13" ht="12.75" x14ac:dyDescent="0.2">
      <c r="A1207" s="51"/>
      <c r="B1207" s="62"/>
      <c r="C1207" s="62"/>
      <c r="D1207" s="62"/>
      <c r="E1207" s="62"/>
      <c r="F1207" s="62"/>
      <c r="G1207" s="62"/>
      <c r="H1207" s="62"/>
      <c r="I1207" s="62"/>
      <c r="J1207" s="62"/>
      <c r="K1207" s="62"/>
      <c r="L1207" s="62"/>
      <c r="M1207" s="62"/>
    </row>
    <row r="1208" spans="1:13" ht="12.75" x14ac:dyDescent="0.2">
      <c r="A1208" s="51"/>
      <c r="B1208" s="62"/>
      <c r="C1208" s="62"/>
      <c r="D1208" s="62"/>
      <c r="E1208" s="62"/>
      <c r="F1208" s="62"/>
      <c r="G1208" s="62"/>
      <c r="H1208" s="62"/>
      <c r="I1208" s="62"/>
      <c r="J1208" s="62"/>
      <c r="K1208" s="62"/>
      <c r="L1208" s="62"/>
      <c r="M1208" s="62"/>
    </row>
    <row r="1209" spans="1:13" ht="12.75" x14ac:dyDescent="0.2">
      <c r="A1209" s="51"/>
      <c r="B1209" s="62"/>
      <c r="C1209" s="62"/>
      <c r="D1209" s="62"/>
      <c r="E1209" s="62"/>
      <c r="F1209" s="62"/>
      <c r="G1209" s="62"/>
      <c r="H1209" s="62"/>
      <c r="I1209" s="62"/>
      <c r="J1209" s="62"/>
      <c r="K1209" s="62"/>
      <c r="L1209" s="62"/>
      <c r="M1209" s="62"/>
    </row>
    <row r="1210" spans="1:13" ht="12.75" x14ac:dyDescent="0.2">
      <c r="A1210" s="51"/>
      <c r="B1210" s="62"/>
      <c r="C1210" s="62"/>
      <c r="D1210" s="62"/>
      <c r="E1210" s="62"/>
      <c r="F1210" s="62"/>
      <c r="G1210" s="62"/>
      <c r="H1210" s="62"/>
      <c r="I1210" s="62"/>
      <c r="J1210" s="62"/>
      <c r="K1210" s="62"/>
      <c r="L1210" s="62"/>
      <c r="M1210" s="62"/>
    </row>
    <row r="1211" spans="1:13" ht="12.75" x14ac:dyDescent="0.2">
      <c r="A1211" s="51"/>
      <c r="B1211" s="62"/>
      <c r="C1211" s="62"/>
      <c r="D1211" s="62"/>
      <c r="E1211" s="62"/>
      <c r="F1211" s="62"/>
      <c r="G1211" s="62"/>
      <c r="H1211" s="62"/>
      <c r="I1211" s="62"/>
      <c r="J1211" s="62"/>
      <c r="K1211" s="62"/>
      <c r="L1211" s="62"/>
      <c r="M1211" s="62"/>
    </row>
    <row r="1212" spans="1:13" ht="12.75" x14ac:dyDescent="0.2">
      <c r="A1212" s="51"/>
      <c r="B1212" s="62"/>
      <c r="C1212" s="62"/>
      <c r="D1212" s="62"/>
      <c r="E1212" s="62"/>
      <c r="F1212" s="62"/>
      <c r="G1212" s="62"/>
      <c r="H1212" s="62"/>
      <c r="I1212" s="62"/>
      <c r="J1212" s="62"/>
      <c r="K1212" s="62"/>
      <c r="L1212" s="62"/>
      <c r="M1212" s="62"/>
    </row>
    <row r="1213" spans="1:13" ht="12.75" x14ac:dyDescent="0.2">
      <c r="A1213" s="51"/>
      <c r="B1213" s="62"/>
      <c r="C1213" s="62"/>
      <c r="D1213" s="62"/>
      <c r="E1213" s="62"/>
      <c r="F1213" s="62"/>
      <c r="G1213" s="62"/>
      <c r="H1213" s="62"/>
      <c r="I1213" s="62"/>
      <c r="J1213" s="62"/>
      <c r="K1213" s="62"/>
      <c r="L1213" s="62"/>
      <c r="M1213" s="62"/>
    </row>
    <row r="1214" spans="1:13" ht="12.75" x14ac:dyDescent="0.2">
      <c r="A1214" s="51"/>
      <c r="B1214" s="62"/>
      <c r="C1214" s="62"/>
      <c r="D1214" s="62"/>
      <c r="E1214" s="62"/>
      <c r="F1214" s="62"/>
      <c r="G1214" s="62"/>
      <c r="H1214" s="62"/>
      <c r="I1214" s="62"/>
      <c r="J1214" s="62"/>
      <c r="K1214" s="62"/>
      <c r="L1214" s="62"/>
      <c r="M1214" s="62"/>
    </row>
    <row r="1215" spans="1:13" ht="12.75" x14ac:dyDescent="0.2">
      <c r="A1215" s="51"/>
      <c r="B1215" s="62"/>
      <c r="C1215" s="62"/>
      <c r="D1215" s="62"/>
      <c r="E1215" s="62"/>
      <c r="F1215" s="62"/>
      <c r="G1215" s="62"/>
      <c r="H1215" s="62"/>
      <c r="I1215" s="62"/>
      <c r="J1215" s="62"/>
      <c r="K1215" s="62"/>
      <c r="L1215" s="62"/>
      <c r="M1215" s="62"/>
    </row>
    <row r="1216" spans="1:13" ht="12.75" x14ac:dyDescent="0.2">
      <c r="A1216" s="51"/>
      <c r="B1216" s="62"/>
      <c r="C1216" s="62"/>
      <c r="D1216" s="62"/>
      <c r="E1216" s="62"/>
      <c r="F1216" s="62"/>
      <c r="G1216" s="62"/>
      <c r="H1216" s="62"/>
      <c r="I1216" s="62"/>
      <c r="J1216" s="62"/>
      <c r="K1216" s="62"/>
      <c r="L1216" s="62"/>
      <c r="M1216" s="62"/>
    </row>
    <row r="1217" spans="1:13" ht="12.75" x14ac:dyDescent="0.2">
      <c r="A1217" s="51"/>
      <c r="B1217" s="62"/>
      <c r="C1217" s="62"/>
      <c r="D1217" s="62"/>
      <c r="E1217" s="62"/>
      <c r="F1217" s="62"/>
      <c r="G1217" s="62"/>
      <c r="H1217" s="62"/>
      <c r="I1217" s="62"/>
      <c r="J1217" s="62"/>
      <c r="K1217" s="62"/>
      <c r="L1217" s="62"/>
      <c r="M1217" s="62"/>
    </row>
    <row r="1218" spans="1:13" ht="12.75" x14ac:dyDescent="0.2">
      <c r="A1218" s="51"/>
      <c r="B1218" s="62"/>
      <c r="C1218" s="62"/>
      <c r="D1218" s="62"/>
      <c r="E1218" s="62"/>
      <c r="F1218" s="62"/>
      <c r="G1218" s="62"/>
      <c r="H1218" s="62"/>
      <c r="I1218" s="62"/>
      <c r="J1218" s="62"/>
      <c r="K1218" s="62"/>
      <c r="L1218" s="62"/>
      <c r="M1218" s="62"/>
    </row>
    <row r="1219" spans="1:13" ht="12.75" x14ac:dyDescent="0.2">
      <c r="A1219" s="51"/>
      <c r="B1219" s="62"/>
      <c r="C1219" s="62"/>
      <c r="D1219" s="62"/>
      <c r="E1219" s="62"/>
      <c r="F1219" s="62"/>
      <c r="G1219" s="62"/>
      <c r="H1219" s="62"/>
      <c r="I1219" s="62"/>
      <c r="J1219" s="62"/>
      <c r="K1219" s="62"/>
      <c r="L1219" s="62"/>
      <c r="M1219" s="62"/>
    </row>
    <row r="1220" spans="1:13" ht="12.75" x14ac:dyDescent="0.2">
      <c r="A1220" s="51"/>
      <c r="B1220" s="62"/>
      <c r="C1220" s="62"/>
      <c r="D1220" s="62"/>
      <c r="E1220" s="62"/>
      <c r="F1220" s="62"/>
      <c r="G1220" s="62"/>
      <c r="H1220" s="62"/>
      <c r="I1220" s="62"/>
      <c r="J1220" s="62"/>
      <c r="K1220" s="62"/>
      <c r="L1220" s="62"/>
      <c r="M1220" s="62"/>
    </row>
    <row r="1221" spans="1:13" ht="12.75" x14ac:dyDescent="0.2">
      <c r="A1221" s="51"/>
      <c r="B1221" s="62"/>
      <c r="C1221" s="62"/>
      <c r="D1221" s="62"/>
      <c r="E1221" s="62"/>
      <c r="F1221" s="62"/>
      <c r="G1221" s="62"/>
      <c r="H1221" s="62"/>
      <c r="I1221" s="62"/>
      <c r="J1221" s="62"/>
      <c r="K1221" s="62"/>
      <c r="L1221" s="62"/>
      <c r="M1221" s="62"/>
    </row>
    <row r="1222" spans="1:13" ht="12.75" x14ac:dyDescent="0.2">
      <c r="A1222" s="51"/>
      <c r="B1222" s="62"/>
      <c r="C1222" s="62"/>
      <c r="D1222" s="62"/>
      <c r="E1222" s="62"/>
      <c r="F1222" s="62"/>
      <c r="G1222" s="62"/>
      <c r="H1222" s="62"/>
      <c r="I1222" s="62"/>
      <c r="J1222" s="62"/>
      <c r="K1222" s="62"/>
      <c r="L1222" s="62"/>
      <c r="M1222" s="62"/>
    </row>
    <row r="1223" spans="1:13" ht="12.75" x14ac:dyDescent="0.2">
      <c r="A1223" s="51"/>
      <c r="B1223" s="62"/>
      <c r="C1223" s="62"/>
      <c r="D1223" s="62"/>
      <c r="E1223" s="62"/>
      <c r="F1223" s="62"/>
      <c r="G1223" s="62"/>
      <c r="H1223" s="62"/>
      <c r="I1223" s="62"/>
      <c r="J1223" s="62"/>
      <c r="K1223" s="62"/>
      <c r="L1223" s="62"/>
      <c r="M1223" s="62"/>
    </row>
    <row r="1224" spans="1:13" ht="12.75" x14ac:dyDescent="0.2">
      <c r="A1224" s="51"/>
      <c r="B1224" s="62"/>
      <c r="C1224" s="62"/>
      <c r="D1224" s="62"/>
      <c r="E1224" s="62"/>
      <c r="F1224" s="62"/>
      <c r="G1224" s="62"/>
      <c r="H1224" s="62"/>
      <c r="I1224" s="62"/>
      <c r="J1224" s="62"/>
      <c r="K1224" s="62"/>
      <c r="L1224" s="62"/>
      <c r="M1224" s="62"/>
    </row>
    <row r="1225" spans="1:13" ht="12.75" x14ac:dyDescent="0.2">
      <c r="A1225" s="51"/>
      <c r="B1225" s="62"/>
      <c r="C1225" s="62"/>
      <c r="D1225" s="62"/>
      <c r="E1225" s="62"/>
      <c r="F1225" s="62"/>
      <c r="G1225" s="62"/>
      <c r="H1225" s="62"/>
      <c r="I1225" s="62"/>
      <c r="J1225" s="62"/>
      <c r="K1225" s="62"/>
      <c r="L1225" s="62"/>
      <c r="M1225" s="62"/>
    </row>
    <row r="1226" spans="1:13" ht="12.75" x14ac:dyDescent="0.2">
      <c r="A1226" s="51"/>
      <c r="B1226" s="62"/>
      <c r="C1226" s="62"/>
      <c r="D1226" s="62"/>
      <c r="E1226" s="62"/>
      <c r="F1226" s="62"/>
      <c r="G1226" s="62"/>
      <c r="H1226" s="62"/>
      <c r="I1226" s="62"/>
      <c r="J1226" s="62"/>
      <c r="K1226" s="62"/>
      <c r="L1226" s="62"/>
      <c r="M1226" s="62"/>
    </row>
    <row r="1227" spans="1:13" ht="12.75" x14ac:dyDescent="0.2">
      <c r="A1227" s="51"/>
      <c r="B1227" s="62"/>
      <c r="C1227" s="62"/>
      <c r="D1227" s="62"/>
      <c r="E1227" s="62"/>
      <c r="F1227" s="62"/>
      <c r="G1227" s="62"/>
      <c r="H1227" s="62"/>
      <c r="I1227" s="62"/>
      <c r="J1227" s="62"/>
      <c r="K1227" s="62"/>
      <c r="L1227" s="62"/>
      <c r="M1227" s="62"/>
    </row>
    <row r="1228" spans="1:13" ht="12.75" x14ac:dyDescent="0.2">
      <c r="A1228" s="51"/>
      <c r="B1228" s="62"/>
      <c r="C1228" s="62"/>
      <c r="D1228" s="62"/>
      <c r="E1228" s="62"/>
      <c r="F1228" s="62"/>
      <c r="G1228" s="62"/>
      <c r="H1228" s="62"/>
      <c r="I1228" s="62"/>
      <c r="J1228" s="62"/>
      <c r="K1228" s="62"/>
      <c r="L1228" s="62"/>
      <c r="M1228" s="62"/>
    </row>
    <row r="1229" spans="1:13" ht="12.75" x14ac:dyDescent="0.2">
      <c r="A1229" s="51"/>
      <c r="B1229" s="62"/>
      <c r="C1229" s="62"/>
      <c r="D1229" s="62"/>
      <c r="E1229" s="62"/>
      <c r="F1229" s="62"/>
      <c r="G1229" s="62"/>
      <c r="H1229" s="62"/>
      <c r="I1229" s="62"/>
      <c r="J1229" s="62"/>
      <c r="K1229" s="62"/>
      <c r="L1229" s="62"/>
      <c r="M1229" s="62"/>
    </row>
    <row r="1230" spans="1:13" ht="12.75" x14ac:dyDescent="0.2">
      <c r="A1230" s="51"/>
      <c r="B1230" s="62"/>
      <c r="C1230" s="62"/>
      <c r="D1230" s="62"/>
      <c r="E1230" s="62"/>
      <c r="F1230" s="62"/>
      <c r="G1230" s="62"/>
      <c r="H1230" s="62"/>
      <c r="I1230" s="62"/>
      <c r="J1230" s="62"/>
      <c r="K1230" s="62"/>
      <c r="L1230" s="62"/>
      <c r="M1230" s="62"/>
    </row>
    <row r="1231" spans="1:13" ht="12.75" x14ac:dyDescent="0.2">
      <c r="A1231" s="51"/>
      <c r="B1231" s="62"/>
      <c r="C1231" s="62"/>
      <c r="D1231" s="62"/>
      <c r="E1231" s="62"/>
      <c r="F1231" s="62"/>
      <c r="G1231" s="62"/>
      <c r="H1231" s="62"/>
      <c r="I1231" s="62"/>
      <c r="J1231" s="62"/>
      <c r="K1231" s="62"/>
      <c r="L1231" s="62"/>
      <c r="M1231" s="62"/>
    </row>
    <row r="1232" spans="1:13" ht="12.75" x14ac:dyDescent="0.2">
      <c r="A1232" s="51"/>
      <c r="B1232" s="62"/>
      <c r="C1232" s="62"/>
      <c r="D1232" s="62"/>
      <c r="E1232" s="62"/>
      <c r="F1232" s="62"/>
      <c r="G1232" s="62"/>
      <c r="H1232" s="62"/>
      <c r="I1232" s="62"/>
      <c r="J1232" s="62"/>
      <c r="K1232" s="62"/>
      <c r="L1232" s="62"/>
      <c r="M1232" s="62"/>
    </row>
    <row r="1233" spans="1:13" ht="12.75" x14ac:dyDescent="0.2">
      <c r="A1233" s="51"/>
      <c r="B1233" s="62"/>
      <c r="C1233" s="62"/>
      <c r="D1233" s="62"/>
      <c r="E1233" s="62"/>
      <c r="F1233" s="62"/>
      <c r="G1233" s="62"/>
      <c r="H1233" s="62"/>
      <c r="I1233" s="62"/>
      <c r="J1233" s="62"/>
      <c r="K1233" s="62"/>
      <c r="L1233" s="62"/>
      <c r="M1233" s="62"/>
    </row>
    <row r="1234" spans="1:13" ht="12.75" x14ac:dyDescent="0.2">
      <c r="A1234" s="51"/>
      <c r="B1234" s="62"/>
      <c r="C1234" s="62"/>
      <c r="D1234" s="62"/>
      <c r="E1234" s="62"/>
      <c r="F1234" s="62"/>
      <c r="G1234" s="62"/>
      <c r="H1234" s="62"/>
      <c r="I1234" s="62"/>
      <c r="J1234" s="62"/>
      <c r="K1234" s="62"/>
      <c r="L1234" s="62"/>
      <c r="M1234" s="62"/>
    </row>
    <row r="1235" spans="1:13" ht="12.75" x14ac:dyDescent="0.2">
      <c r="A1235" s="51"/>
      <c r="B1235" s="62"/>
      <c r="C1235" s="62"/>
      <c r="D1235" s="62"/>
      <c r="E1235" s="62"/>
      <c r="F1235" s="62"/>
      <c r="G1235" s="62"/>
      <c r="H1235" s="62"/>
      <c r="I1235" s="62"/>
      <c r="J1235" s="62"/>
      <c r="K1235" s="62"/>
      <c r="L1235" s="62"/>
      <c r="M1235" s="62"/>
    </row>
    <row r="1236" spans="1:13" ht="12.75" x14ac:dyDescent="0.2">
      <c r="A1236" s="51"/>
      <c r="B1236" s="62"/>
      <c r="C1236" s="62"/>
      <c r="D1236" s="62"/>
      <c r="E1236" s="62"/>
      <c r="F1236" s="62"/>
      <c r="G1236" s="62"/>
      <c r="H1236" s="62"/>
      <c r="I1236" s="62"/>
      <c r="J1236" s="62"/>
      <c r="K1236" s="62"/>
      <c r="L1236" s="62"/>
      <c r="M1236" s="62"/>
    </row>
    <row r="1237" spans="1:13" ht="12.75" x14ac:dyDescent="0.2">
      <c r="A1237" s="51"/>
      <c r="B1237" s="62"/>
      <c r="C1237" s="62"/>
      <c r="D1237" s="62"/>
      <c r="E1237" s="62"/>
      <c r="F1237" s="62"/>
      <c r="G1237" s="62"/>
      <c r="H1237" s="62"/>
      <c r="I1237" s="62"/>
      <c r="J1237" s="62"/>
      <c r="K1237" s="62"/>
      <c r="L1237" s="62"/>
      <c r="M1237" s="62"/>
    </row>
    <row r="1238" spans="1:13" ht="12.75" x14ac:dyDescent="0.2">
      <c r="A1238" s="51"/>
      <c r="B1238" s="62"/>
      <c r="C1238" s="62"/>
      <c r="D1238" s="62"/>
      <c r="E1238" s="62"/>
      <c r="F1238" s="62"/>
      <c r="G1238" s="62"/>
      <c r="H1238" s="62"/>
      <c r="I1238" s="62"/>
      <c r="J1238" s="62"/>
      <c r="K1238" s="62"/>
      <c r="L1238" s="62"/>
      <c r="M1238" s="62"/>
    </row>
    <row r="1239" spans="1:13" ht="12.75" x14ac:dyDescent="0.2">
      <c r="A1239" s="51"/>
      <c r="B1239" s="62"/>
      <c r="C1239" s="62"/>
      <c r="D1239" s="62"/>
      <c r="E1239" s="62"/>
      <c r="F1239" s="62"/>
      <c r="G1239" s="62"/>
      <c r="H1239" s="62"/>
      <c r="I1239" s="62"/>
      <c r="J1239" s="62"/>
      <c r="K1239" s="62"/>
      <c r="L1239" s="62"/>
      <c r="M1239" s="62"/>
    </row>
    <row r="1240" spans="1:13" ht="12.75" x14ac:dyDescent="0.2">
      <c r="A1240" s="51"/>
      <c r="B1240" s="62"/>
      <c r="C1240" s="62"/>
      <c r="D1240" s="62"/>
      <c r="E1240" s="62"/>
      <c r="F1240" s="62"/>
      <c r="G1240" s="62"/>
      <c r="H1240" s="62"/>
      <c r="I1240" s="62"/>
      <c r="J1240" s="62"/>
      <c r="K1240" s="62"/>
      <c r="L1240" s="62"/>
      <c r="M1240" s="62"/>
    </row>
    <row r="1241" spans="1:13" ht="12.75" x14ac:dyDescent="0.2">
      <c r="A1241" s="51"/>
      <c r="B1241" s="62"/>
      <c r="C1241" s="62"/>
      <c r="D1241" s="62"/>
      <c r="E1241" s="62"/>
      <c r="F1241" s="62"/>
      <c r="G1241" s="62"/>
      <c r="H1241" s="62"/>
      <c r="I1241" s="62"/>
      <c r="J1241" s="62"/>
      <c r="K1241" s="62"/>
      <c r="L1241" s="62"/>
      <c r="M1241" s="62"/>
    </row>
    <row r="1242" spans="1:13" ht="12.75" x14ac:dyDescent="0.2">
      <c r="A1242" s="51"/>
      <c r="B1242" s="62"/>
      <c r="C1242" s="62"/>
      <c r="D1242" s="62"/>
      <c r="E1242" s="62"/>
      <c r="F1242" s="62"/>
      <c r="G1242" s="62"/>
      <c r="H1242" s="62"/>
      <c r="I1242" s="62"/>
      <c r="J1242" s="62"/>
      <c r="K1242" s="62"/>
      <c r="L1242" s="62"/>
      <c r="M1242" s="62"/>
    </row>
    <row r="1243" spans="1:13" ht="12.75" x14ac:dyDescent="0.2">
      <c r="A1243" s="51"/>
    </row>
    <row r="1244" spans="1:13" ht="12.75" x14ac:dyDescent="0.2">
      <c r="A1244" s="51"/>
    </row>
    <row r="1245" spans="1:13" ht="12.75" x14ac:dyDescent="0.2">
      <c r="A1245" s="51"/>
    </row>
    <row r="1246" spans="1:13" ht="12.75" x14ac:dyDescent="0.2">
      <c r="A1246" s="51"/>
    </row>
    <row r="1247" spans="1:13" ht="12.75" x14ac:dyDescent="0.2">
      <c r="A1247" s="51"/>
    </row>
    <row r="1248" spans="1:13" ht="12.75" x14ac:dyDescent="0.2">
      <c r="A1248" s="51"/>
    </row>
    <row r="1249" spans="1:19" s="87" customFormat="1" ht="12.75" x14ac:dyDescent="0.2">
      <c r="A1249" s="51"/>
      <c r="L1249" s="88"/>
      <c r="M1249" s="88"/>
      <c r="N1249" s="88"/>
      <c r="O1249" s="88"/>
      <c r="P1249" s="88"/>
      <c r="Q1249" s="88"/>
      <c r="R1249" s="88"/>
      <c r="S1249" s="88"/>
    </row>
    <row r="1250" spans="1:19" s="87" customFormat="1" ht="12.75" x14ac:dyDescent="0.2">
      <c r="A1250" s="51"/>
      <c r="L1250" s="88"/>
      <c r="M1250" s="88"/>
      <c r="N1250" s="88"/>
      <c r="O1250" s="88"/>
      <c r="P1250" s="88"/>
      <c r="Q1250" s="88"/>
      <c r="R1250" s="88"/>
      <c r="S1250" s="88"/>
    </row>
    <row r="1251" spans="1:19" s="87" customFormat="1" ht="12.75" x14ac:dyDescent="0.2">
      <c r="A1251" s="51"/>
      <c r="L1251" s="88"/>
      <c r="M1251" s="88"/>
      <c r="N1251" s="88"/>
      <c r="O1251" s="88"/>
      <c r="P1251" s="88"/>
      <c r="Q1251" s="88"/>
      <c r="R1251" s="88"/>
      <c r="S1251" s="88"/>
    </row>
    <row r="1252" spans="1:19" s="87" customFormat="1" ht="12.75" x14ac:dyDescent="0.2">
      <c r="A1252" s="51"/>
      <c r="L1252" s="88"/>
      <c r="M1252" s="88"/>
      <c r="N1252" s="88"/>
      <c r="O1252" s="88"/>
      <c r="P1252" s="88"/>
      <c r="Q1252" s="88"/>
      <c r="R1252" s="88"/>
      <c r="S1252" s="88"/>
    </row>
    <row r="1253" spans="1:19" s="87" customFormat="1" ht="12.75" x14ac:dyDescent="0.2">
      <c r="A1253" s="51"/>
      <c r="L1253" s="88"/>
      <c r="M1253" s="88"/>
      <c r="N1253" s="88"/>
      <c r="O1253" s="88"/>
      <c r="P1253" s="88"/>
      <c r="Q1253" s="88"/>
      <c r="R1253" s="88"/>
      <c r="S1253" s="88"/>
    </row>
    <row r="1254" spans="1:19" s="87" customFormat="1" ht="12.75" x14ac:dyDescent="0.2">
      <c r="A1254" s="51"/>
      <c r="L1254" s="88"/>
      <c r="M1254" s="88"/>
      <c r="N1254" s="88"/>
      <c r="O1254" s="88"/>
      <c r="P1254" s="88"/>
      <c r="Q1254" s="88"/>
      <c r="R1254" s="88"/>
      <c r="S1254" s="88"/>
    </row>
    <row r="1255" spans="1:19" s="87" customFormat="1" ht="12.75" x14ac:dyDescent="0.2">
      <c r="A1255" s="51"/>
      <c r="L1255" s="88"/>
      <c r="M1255" s="88"/>
      <c r="N1255" s="88"/>
      <c r="O1255" s="88"/>
      <c r="P1255" s="88"/>
      <c r="Q1255" s="88"/>
      <c r="R1255" s="88"/>
      <c r="S1255" s="88"/>
    </row>
    <row r="1256" spans="1:19" s="87" customFormat="1" ht="12.75" x14ac:dyDescent="0.2">
      <c r="A1256" s="51"/>
      <c r="L1256" s="88"/>
      <c r="M1256" s="88"/>
      <c r="N1256" s="88"/>
      <c r="O1256" s="88"/>
      <c r="P1256" s="88"/>
      <c r="Q1256" s="88"/>
      <c r="R1256" s="88"/>
      <c r="S1256" s="88"/>
    </row>
    <row r="1257" spans="1:19" s="87" customFormat="1" ht="12.75" x14ac:dyDescent="0.2">
      <c r="A1257" s="51"/>
      <c r="L1257" s="88"/>
      <c r="M1257" s="88"/>
      <c r="N1257" s="88"/>
      <c r="O1257" s="88"/>
      <c r="P1257" s="88"/>
      <c r="Q1257" s="88"/>
      <c r="R1257" s="88"/>
      <c r="S1257" s="88"/>
    </row>
    <row r="1258" spans="1:19" s="87" customFormat="1" ht="12.75" x14ac:dyDescent="0.2">
      <c r="A1258" s="51"/>
      <c r="L1258" s="88"/>
      <c r="M1258" s="88"/>
      <c r="N1258" s="88"/>
      <c r="O1258" s="88"/>
      <c r="P1258" s="88"/>
      <c r="Q1258" s="88"/>
      <c r="R1258" s="88"/>
      <c r="S1258" s="88"/>
    </row>
    <row r="1259" spans="1:19" s="87" customFormat="1" ht="12.75" x14ac:dyDescent="0.2">
      <c r="A1259" s="51"/>
      <c r="L1259" s="88"/>
      <c r="M1259" s="88"/>
      <c r="N1259" s="88"/>
      <c r="O1259" s="88"/>
      <c r="P1259" s="88"/>
      <c r="Q1259" s="88"/>
      <c r="R1259" s="88"/>
      <c r="S1259" s="88"/>
    </row>
    <row r="1260" spans="1:19" s="87" customFormat="1" ht="12.75" x14ac:dyDescent="0.2">
      <c r="A1260" s="51"/>
      <c r="L1260" s="88"/>
      <c r="M1260" s="88"/>
      <c r="N1260" s="88"/>
      <c r="O1260" s="88"/>
      <c r="P1260" s="88"/>
      <c r="Q1260" s="88"/>
      <c r="R1260" s="88"/>
      <c r="S1260" s="88"/>
    </row>
    <row r="1261" spans="1:19" s="87" customFormat="1" ht="12.75" x14ac:dyDescent="0.2">
      <c r="A1261" s="51"/>
      <c r="L1261" s="88"/>
      <c r="M1261" s="88"/>
      <c r="N1261" s="88"/>
      <c r="O1261" s="88"/>
      <c r="P1261" s="88"/>
      <c r="Q1261" s="88"/>
      <c r="R1261" s="88"/>
      <c r="S1261" s="88"/>
    </row>
    <row r="1262" spans="1:19" s="87" customFormat="1" ht="12.75" x14ac:dyDescent="0.2">
      <c r="A1262" s="51"/>
      <c r="L1262" s="88"/>
      <c r="M1262" s="88"/>
      <c r="N1262" s="88"/>
      <c r="O1262" s="88"/>
      <c r="P1262" s="88"/>
      <c r="Q1262" s="88"/>
      <c r="R1262" s="88"/>
      <c r="S1262" s="88"/>
    </row>
    <row r="1263" spans="1:19" s="87" customFormat="1" ht="12.75" x14ac:dyDescent="0.2">
      <c r="A1263" s="51"/>
      <c r="L1263" s="88"/>
      <c r="M1263" s="88"/>
      <c r="N1263" s="88"/>
      <c r="O1263" s="88"/>
      <c r="P1263" s="88"/>
      <c r="Q1263" s="88"/>
      <c r="R1263" s="88"/>
      <c r="S1263" s="88"/>
    </row>
    <row r="1264" spans="1:19" s="87" customFormat="1" ht="12.75" x14ac:dyDescent="0.2">
      <c r="A1264" s="51"/>
      <c r="L1264" s="88"/>
      <c r="M1264" s="88"/>
      <c r="N1264" s="88"/>
      <c r="O1264" s="88"/>
      <c r="P1264" s="88"/>
      <c r="Q1264" s="88"/>
      <c r="R1264" s="88"/>
      <c r="S1264" s="88"/>
    </row>
    <row r="1265" spans="1:19" s="87" customFormat="1" ht="12.75" x14ac:dyDescent="0.2">
      <c r="A1265" s="51"/>
      <c r="L1265" s="88"/>
      <c r="M1265" s="88"/>
      <c r="N1265" s="88"/>
      <c r="O1265" s="88"/>
      <c r="P1265" s="88"/>
      <c r="Q1265" s="88"/>
      <c r="R1265" s="88"/>
      <c r="S1265" s="88"/>
    </row>
    <row r="1266" spans="1:19" s="87" customFormat="1" ht="12.75" x14ac:dyDescent="0.2">
      <c r="A1266" s="51"/>
      <c r="L1266" s="88"/>
      <c r="M1266" s="88"/>
      <c r="N1266" s="88"/>
      <c r="O1266" s="88"/>
      <c r="P1266" s="88"/>
      <c r="Q1266" s="88"/>
      <c r="R1266" s="88"/>
      <c r="S1266" s="88"/>
    </row>
    <row r="1267" spans="1:19" s="87" customFormat="1" ht="12.75" x14ac:dyDescent="0.2">
      <c r="A1267" s="51"/>
      <c r="L1267" s="88"/>
      <c r="M1267" s="88"/>
      <c r="N1267" s="88"/>
      <c r="O1267" s="88"/>
      <c r="P1267" s="88"/>
      <c r="Q1267" s="88"/>
      <c r="R1267" s="88"/>
      <c r="S1267" s="88"/>
    </row>
    <row r="1268" spans="1:19" s="87" customFormat="1" ht="12.75" x14ac:dyDescent="0.2">
      <c r="A1268" s="51"/>
      <c r="L1268" s="88"/>
      <c r="M1268" s="88"/>
      <c r="N1268" s="88"/>
      <c r="O1268" s="88"/>
      <c r="P1268" s="88"/>
      <c r="Q1268" s="88"/>
      <c r="R1268" s="88"/>
      <c r="S1268" s="88"/>
    </row>
    <row r="1269" spans="1:19" s="87" customFormat="1" ht="12.75" x14ac:dyDescent="0.2">
      <c r="A1269" s="51"/>
      <c r="L1269" s="88"/>
      <c r="M1269" s="88"/>
      <c r="N1269" s="88"/>
      <c r="O1269" s="88"/>
      <c r="P1269" s="88"/>
      <c r="Q1269" s="88"/>
      <c r="R1269" s="88"/>
      <c r="S1269" s="88"/>
    </row>
    <row r="1270" spans="1:19" s="87" customFormat="1" ht="12.75" x14ac:dyDescent="0.2">
      <c r="A1270" s="51"/>
      <c r="L1270" s="88"/>
      <c r="M1270" s="88"/>
      <c r="N1270" s="88"/>
      <c r="O1270" s="88"/>
      <c r="P1270" s="88"/>
      <c r="Q1270" s="88"/>
      <c r="R1270" s="88"/>
      <c r="S1270" s="88"/>
    </row>
    <row r="1271" spans="1:19" s="87" customFormat="1" ht="12.75" x14ac:dyDescent="0.2">
      <c r="A1271" s="51"/>
      <c r="L1271" s="88"/>
      <c r="M1271" s="88"/>
      <c r="N1271" s="88"/>
      <c r="O1271" s="88"/>
      <c r="P1271" s="88"/>
      <c r="Q1271" s="88"/>
      <c r="R1271" s="88"/>
      <c r="S1271" s="88"/>
    </row>
    <row r="1272" spans="1:19" s="87" customFormat="1" ht="12.75" x14ac:dyDescent="0.2">
      <c r="A1272" s="51"/>
      <c r="L1272" s="88"/>
      <c r="M1272" s="88"/>
      <c r="N1272" s="88"/>
      <c r="O1272" s="88"/>
      <c r="P1272" s="88"/>
      <c r="Q1272" s="88"/>
      <c r="R1272" s="88"/>
      <c r="S1272" s="88"/>
    </row>
    <row r="1273" spans="1:19" s="87" customFormat="1" ht="12.75" x14ac:dyDescent="0.2">
      <c r="A1273" s="51"/>
      <c r="L1273" s="88"/>
      <c r="M1273" s="88"/>
      <c r="N1273" s="88"/>
      <c r="O1273" s="88"/>
      <c r="P1273" s="88"/>
      <c r="Q1273" s="88"/>
      <c r="R1273" s="88"/>
      <c r="S1273" s="88"/>
    </row>
    <row r="1274" spans="1:19" s="87" customFormat="1" ht="12.75" x14ac:dyDescent="0.2">
      <c r="A1274" s="51"/>
      <c r="L1274" s="88"/>
      <c r="M1274" s="88"/>
      <c r="N1274" s="88"/>
      <c r="O1274" s="88"/>
      <c r="P1274" s="88"/>
      <c r="Q1274" s="88"/>
      <c r="R1274" s="88"/>
      <c r="S1274" s="88"/>
    </row>
    <row r="1275" spans="1:19" s="87" customFormat="1" ht="12.75" x14ac:dyDescent="0.2">
      <c r="A1275" s="51"/>
      <c r="L1275" s="88"/>
      <c r="M1275" s="88"/>
      <c r="N1275" s="88"/>
      <c r="O1275" s="88"/>
      <c r="P1275" s="88"/>
      <c r="Q1275" s="88"/>
      <c r="R1275" s="88"/>
      <c r="S1275" s="88"/>
    </row>
    <row r="1276" spans="1:19" s="87" customFormat="1" ht="12.75" x14ac:dyDescent="0.2">
      <c r="A1276" s="51"/>
      <c r="L1276" s="88"/>
      <c r="M1276" s="88"/>
      <c r="N1276" s="88"/>
      <c r="O1276" s="88"/>
      <c r="P1276" s="88"/>
      <c r="Q1276" s="88"/>
      <c r="R1276" s="88"/>
      <c r="S1276" s="88"/>
    </row>
    <row r="1277" spans="1:19" s="87" customFormat="1" ht="12.75" x14ac:dyDescent="0.2">
      <c r="A1277" s="51"/>
      <c r="L1277" s="88"/>
      <c r="M1277" s="88"/>
      <c r="N1277" s="88"/>
      <c r="O1277" s="88"/>
      <c r="P1277" s="88"/>
      <c r="Q1277" s="88"/>
      <c r="R1277" s="88"/>
      <c r="S1277" s="88"/>
    </row>
    <row r="1278" spans="1:19" s="87" customFormat="1" ht="12.75" x14ac:dyDescent="0.2">
      <c r="A1278" s="51"/>
      <c r="L1278" s="88"/>
      <c r="M1278" s="88"/>
      <c r="N1278" s="88"/>
      <c r="O1278" s="88"/>
      <c r="P1278" s="88"/>
      <c r="Q1278" s="88"/>
      <c r="R1278" s="88"/>
      <c r="S1278" s="88"/>
    </row>
    <row r="1279" spans="1:19" s="87" customFormat="1" ht="12.75" x14ac:dyDescent="0.2">
      <c r="A1279" s="51"/>
      <c r="L1279" s="88"/>
      <c r="M1279" s="88"/>
      <c r="N1279" s="88"/>
      <c r="O1279" s="88"/>
      <c r="P1279" s="88"/>
      <c r="Q1279" s="88"/>
      <c r="R1279" s="88"/>
      <c r="S1279" s="88"/>
    </row>
    <row r="1280" spans="1:19" s="87" customFormat="1" ht="12.75" x14ac:dyDescent="0.2">
      <c r="A1280" s="51"/>
      <c r="L1280" s="88"/>
      <c r="M1280" s="88"/>
      <c r="N1280" s="88"/>
      <c r="O1280" s="88"/>
      <c r="P1280" s="88"/>
      <c r="Q1280" s="88"/>
      <c r="R1280" s="88"/>
      <c r="S1280" s="88"/>
    </row>
    <row r="1281" spans="1:19" s="87" customFormat="1" ht="12.75" x14ac:dyDescent="0.2">
      <c r="A1281" s="51"/>
      <c r="L1281" s="88"/>
      <c r="M1281" s="88"/>
      <c r="N1281" s="88"/>
      <c r="O1281" s="88"/>
      <c r="P1281" s="88"/>
      <c r="Q1281" s="88"/>
      <c r="R1281" s="88"/>
      <c r="S1281" s="88"/>
    </row>
    <row r="1282" spans="1:19" s="87" customFormat="1" ht="12.75" x14ac:dyDescent="0.2">
      <c r="A1282" s="51"/>
      <c r="L1282" s="88"/>
      <c r="M1282" s="88"/>
      <c r="N1282" s="88"/>
      <c r="O1282" s="88"/>
      <c r="P1282" s="88"/>
      <c r="Q1282" s="88"/>
      <c r="R1282" s="88"/>
      <c r="S1282" s="88"/>
    </row>
    <row r="1283" spans="1:19" s="87" customFormat="1" ht="12.75" x14ac:dyDescent="0.2">
      <c r="A1283" s="51"/>
      <c r="L1283" s="88"/>
      <c r="M1283" s="88"/>
      <c r="N1283" s="88"/>
      <c r="O1283" s="88"/>
      <c r="P1283" s="88"/>
      <c r="Q1283" s="88"/>
      <c r="R1283" s="88"/>
      <c r="S1283" s="88"/>
    </row>
    <row r="1284" spans="1:19" s="87" customFormat="1" ht="12.75" x14ac:dyDescent="0.2">
      <c r="A1284" s="51"/>
      <c r="L1284" s="88"/>
      <c r="M1284" s="88"/>
      <c r="N1284" s="88"/>
      <c r="O1284" s="88"/>
      <c r="P1284" s="88"/>
      <c r="Q1284" s="88"/>
      <c r="R1284" s="88"/>
      <c r="S1284" s="88"/>
    </row>
    <row r="1285" spans="1:19" s="87" customFormat="1" ht="12.75" x14ac:dyDescent="0.2">
      <c r="A1285" s="51"/>
      <c r="L1285" s="88"/>
      <c r="M1285" s="88"/>
      <c r="N1285" s="88"/>
      <c r="O1285" s="88"/>
      <c r="P1285" s="88"/>
      <c r="Q1285" s="88"/>
      <c r="R1285" s="88"/>
      <c r="S1285" s="88"/>
    </row>
    <row r="1286" spans="1:19" s="87" customFormat="1" ht="12.75" x14ac:dyDescent="0.2">
      <c r="A1286" s="51"/>
      <c r="L1286" s="88"/>
      <c r="M1286" s="88"/>
      <c r="N1286" s="88"/>
      <c r="O1286" s="88"/>
      <c r="P1286" s="88"/>
      <c r="Q1286" s="88"/>
      <c r="R1286" s="88"/>
      <c r="S1286" s="88"/>
    </row>
    <row r="1287" spans="1:19" s="87" customFormat="1" ht="12.75" x14ac:dyDescent="0.2">
      <c r="A1287" s="51"/>
      <c r="L1287" s="88"/>
      <c r="M1287" s="88"/>
      <c r="N1287" s="88"/>
      <c r="O1287" s="88"/>
      <c r="P1287" s="88"/>
      <c r="Q1287" s="88"/>
      <c r="R1287" s="88"/>
      <c r="S1287" s="88"/>
    </row>
    <row r="1288" spans="1:19" s="87" customFormat="1" ht="12.75" x14ac:dyDescent="0.2">
      <c r="A1288" s="51"/>
      <c r="L1288" s="88"/>
      <c r="M1288" s="88"/>
      <c r="N1288" s="88"/>
      <c r="O1288" s="88"/>
      <c r="P1288" s="88"/>
      <c r="Q1288" s="88"/>
      <c r="R1288" s="88"/>
      <c r="S1288" s="88"/>
    </row>
    <row r="1289" spans="1:19" s="87" customFormat="1" ht="12.75" x14ac:dyDescent="0.2">
      <c r="A1289" s="51"/>
      <c r="L1289" s="88"/>
      <c r="M1289" s="88"/>
      <c r="N1289" s="88"/>
      <c r="O1289" s="88"/>
      <c r="P1289" s="88"/>
      <c r="Q1289" s="88"/>
      <c r="R1289" s="88"/>
      <c r="S1289" s="88"/>
    </row>
    <row r="1290" spans="1:19" s="87" customFormat="1" ht="12.75" x14ac:dyDescent="0.2">
      <c r="A1290" s="51"/>
      <c r="L1290" s="88"/>
      <c r="M1290" s="88"/>
      <c r="N1290" s="88"/>
      <c r="O1290" s="88"/>
      <c r="P1290" s="88"/>
      <c r="Q1290" s="88"/>
      <c r="R1290" s="88"/>
      <c r="S1290" s="88"/>
    </row>
    <row r="1291" spans="1:19" s="87" customFormat="1" ht="12.75" x14ac:dyDescent="0.2">
      <c r="A1291" s="51"/>
      <c r="L1291" s="88"/>
      <c r="M1291" s="88"/>
      <c r="N1291" s="88"/>
      <c r="O1291" s="88"/>
      <c r="P1291" s="88"/>
      <c r="Q1291" s="88"/>
      <c r="R1291" s="88"/>
      <c r="S1291" s="88"/>
    </row>
    <row r="1292" spans="1:19" s="87" customFormat="1" ht="12.75" x14ac:dyDescent="0.2">
      <c r="A1292" s="51"/>
      <c r="L1292" s="88"/>
      <c r="M1292" s="88"/>
      <c r="N1292" s="88"/>
      <c r="O1292" s="88"/>
      <c r="P1292" s="88"/>
      <c r="Q1292" s="88"/>
      <c r="R1292" s="88"/>
      <c r="S1292" s="88"/>
    </row>
    <row r="1293" spans="1:19" s="87" customFormat="1" ht="12.75" x14ac:dyDescent="0.2">
      <c r="A1293" s="51"/>
      <c r="L1293" s="88"/>
      <c r="M1293" s="88"/>
      <c r="N1293" s="88"/>
      <c r="O1293" s="88"/>
      <c r="P1293" s="88"/>
      <c r="Q1293" s="88"/>
      <c r="R1293" s="88"/>
      <c r="S1293" s="88"/>
    </row>
    <row r="1294" spans="1:19" s="87" customFormat="1" ht="12.75" x14ac:dyDescent="0.2">
      <c r="A1294" s="51"/>
      <c r="L1294" s="88"/>
      <c r="M1294" s="88"/>
      <c r="N1294" s="88"/>
      <c r="O1294" s="88"/>
      <c r="P1294" s="88"/>
      <c r="Q1294" s="88"/>
      <c r="R1294" s="88"/>
      <c r="S1294" s="88"/>
    </row>
    <row r="1295" spans="1:19" s="87" customFormat="1" ht="12.75" x14ac:dyDescent="0.2">
      <c r="A1295" s="51"/>
      <c r="L1295" s="88"/>
      <c r="M1295" s="88"/>
      <c r="N1295" s="88"/>
      <c r="O1295" s="88"/>
      <c r="P1295" s="88"/>
      <c r="Q1295" s="88"/>
      <c r="R1295" s="88"/>
      <c r="S1295" s="88"/>
    </row>
    <row r="1296" spans="1:19" s="87" customFormat="1" ht="12.75" x14ac:dyDescent="0.2">
      <c r="A1296" s="51"/>
      <c r="L1296" s="88"/>
      <c r="M1296" s="88"/>
      <c r="N1296" s="88"/>
      <c r="O1296" s="88"/>
      <c r="P1296" s="88"/>
      <c r="Q1296" s="88"/>
      <c r="R1296" s="88"/>
      <c r="S1296" s="88"/>
    </row>
    <row r="1297" spans="1:19" s="87" customFormat="1" ht="12.75" x14ac:dyDescent="0.2">
      <c r="A1297" s="51"/>
      <c r="L1297" s="88"/>
      <c r="M1297" s="88"/>
      <c r="N1297" s="88"/>
      <c r="O1297" s="88"/>
      <c r="P1297" s="88"/>
      <c r="Q1297" s="88"/>
      <c r="R1297" s="88"/>
      <c r="S1297" s="88"/>
    </row>
    <row r="1298" spans="1:19" s="87" customFormat="1" ht="12.75" x14ac:dyDescent="0.2">
      <c r="A1298" s="51"/>
      <c r="L1298" s="88"/>
      <c r="M1298" s="88"/>
      <c r="N1298" s="88"/>
      <c r="O1298" s="88"/>
      <c r="P1298" s="88"/>
      <c r="Q1298" s="88"/>
      <c r="R1298" s="88"/>
      <c r="S1298" s="88"/>
    </row>
    <row r="1299" spans="1:19" s="87" customFormat="1" ht="12.75" x14ac:dyDescent="0.2">
      <c r="A1299" s="51"/>
      <c r="L1299" s="88"/>
      <c r="M1299" s="88"/>
      <c r="N1299" s="88"/>
      <c r="O1299" s="88"/>
      <c r="P1299" s="88"/>
      <c r="Q1299" s="88"/>
      <c r="R1299" s="88"/>
      <c r="S1299" s="88"/>
    </row>
    <row r="1300" spans="1:19" s="87" customFormat="1" ht="12.75" x14ac:dyDescent="0.2">
      <c r="A1300" s="51"/>
      <c r="L1300" s="88"/>
      <c r="M1300" s="88"/>
      <c r="N1300" s="88"/>
      <c r="O1300" s="88"/>
      <c r="P1300" s="88"/>
      <c r="Q1300" s="88"/>
      <c r="R1300" s="88"/>
      <c r="S1300" s="88"/>
    </row>
    <row r="1301" spans="1:19" s="87" customFormat="1" ht="12.75" x14ac:dyDescent="0.2">
      <c r="A1301" s="51"/>
      <c r="L1301" s="88"/>
      <c r="M1301" s="88"/>
      <c r="N1301" s="88"/>
      <c r="O1301" s="88"/>
      <c r="P1301" s="88"/>
      <c r="Q1301" s="88"/>
      <c r="R1301" s="88"/>
      <c r="S1301" s="88"/>
    </row>
    <row r="1302" spans="1:19" s="87" customFormat="1" ht="12.75" x14ac:dyDescent="0.2">
      <c r="A1302" s="51"/>
      <c r="L1302" s="88"/>
      <c r="M1302" s="88"/>
      <c r="N1302" s="88"/>
      <c r="O1302" s="88"/>
      <c r="P1302" s="88"/>
      <c r="Q1302" s="88"/>
      <c r="R1302" s="88"/>
      <c r="S1302" s="88"/>
    </row>
    <row r="1303" spans="1:19" s="87" customFormat="1" ht="12.75" x14ac:dyDescent="0.2">
      <c r="A1303" s="51"/>
      <c r="L1303" s="88"/>
      <c r="M1303" s="88"/>
      <c r="N1303" s="88"/>
      <c r="O1303" s="88"/>
      <c r="P1303" s="88"/>
      <c r="Q1303" s="88"/>
      <c r="R1303" s="88"/>
      <c r="S1303" s="88"/>
    </row>
    <row r="1304" spans="1:19" s="87" customFormat="1" ht="12.75" x14ac:dyDescent="0.2">
      <c r="A1304" s="51"/>
      <c r="L1304" s="88"/>
      <c r="M1304" s="88"/>
      <c r="N1304" s="88"/>
      <c r="O1304" s="88"/>
      <c r="P1304" s="88"/>
      <c r="Q1304" s="88"/>
      <c r="R1304" s="88"/>
      <c r="S1304" s="88"/>
    </row>
    <row r="1305" spans="1:19" s="87" customFormat="1" ht="12.75" x14ac:dyDescent="0.2">
      <c r="A1305" s="51"/>
      <c r="L1305" s="88"/>
      <c r="M1305" s="88"/>
      <c r="N1305" s="88"/>
      <c r="O1305" s="88"/>
      <c r="P1305" s="88"/>
      <c r="Q1305" s="88"/>
      <c r="R1305" s="88"/>
      <c r="S1305" s="88"/>
    </row>
    <row r="1306" spans="1:19" s="87" customFormat="1" ht="12.75" x14ac:dyDescent="0.2">
      <c r="A1306" s="51"/>
      <c r="L1306" s="88"/>
      <c r="M1306" s="88"/>
      <c r="N1306" s="88"/>
      <c r="O1306" s="88"/>
      <c r="P1306" s="88"/>
      <c r="Q1306" s="88"/>
      <c r="R1306" s="88"/>
      <c r="S1306" s="88"/>
    </row>
    <row r="1307" spans="1:19" s="87" customFormat="1" ht="12.75" x14ac:dyDescent="0.2">
      <c r="A1307" s="51"/>
      <c r="L1307" s="88"/>
      <c r="M1307" s="88"/>
      <c r="N1307" s="88"/>
      <c r="O1307" s="88"/>
      <c r="P1307" s="88"/>
      <c r="Q1307" s="88"/>
      <c r="R1307" s="88"/>
      <c r="S1307" s="88"/>
    </row>
    <row r="1308" spans="1:19" s="87" customFormat="1" ht="12.75" x14ac:dyDescent="0.2">
      <c r="A1308" s="51"/>
      <c r="L1308" s="88"/>
      <c r="M1308" s="88"/>
      <c r="N1308" s="88"/>
      <c r="O1308" s="88"/>
      <c r="P1308" s="88"/>
      <c r="Q1308" s="88"/>
      <c r="R1308" s="88"/>
      <c r="S1308" s="88"/>
    </row>
    <row r="1309" spans="1:19" s="87" customFormat="1" ht="12.75" x14ac:dyDescent="0.2">
      <c r="A1309" s="51"/>
      <c r="L1309" s="88"/>
      <c r="M1309" s="88"/>
      <c r="N1309" s="88"/>
      <c r="O1309" s="88"/>
      <c r="P1309" s="88"/>
      <c r="Q1309" s="88"/>
      <c r="R1309" s="88"/>
      <c r="S1309" s="88"/>
    </row>
    <row r="1310" spans="1:19" s="87" customFormat="1" ht="12.75" x14ac:dyDescent="0.2">
      <c r="A1310" s="51"/>
      <c r="L1310" s="88"/>
      <c r="M1310" s="88"/>
      <c r="N1310" s="88"/>
      <c r="O1310" s="88"/>
      <c r="P1310" s="88"/>
      <c r="Q1310" s="88"/>
      <c r="R1310" s="88"/>
      <c r="S1310" s="88"/>
    </row>
    <row r="1311" spans="1:19" s="87" customFormat="1" ht="12.75" x14ac:dyDescent="0.2">
      <c r="A1311" s="51"/>
      <c r="L1311" s="88"/>
      <c r="M1311" s="88"/>
      <c r="N1311" s="88"/>
      <c r="O1311" s="88"/>
      <c r="P1311" s="88"/>
      <c r="Q1311" s="88"/>
      <c r="R1311" s="88"/>
      <c r="S1311" s="88"/>
    </row>
    <row r="1312" spans="1:19" s="87" customFormat="1" ht="12.75" x14ac:dyDescent="0.2">
      <c r="A1312" s="51"/>
      <c r="L1312" s="88"/>
      <c r="M1312" s="88"/>
      <c r="N1312" s="88"/>
      <c r="O1312" s="88"/>
      <c r="P1312" s="88"/>
      <c r="Q1312" s="88"/>
      <c r="R1312" s="88"/>
      <c r="S1312" s="88"/>
    </row>
    <row r="1313" spans="1:19" s="87" customFormat="1" ht="12.75" x14ac:dyDescent="0.2">
      <c r="A1313" s="51"/>
      <c r="L1313" s="88"/>
      <c r="M1313" s="88"/>
      <c r="N1313" s="88"/>
      <c r="O1313" s="88"/>
      <c r="P1313" s="88"/>
      <c r="Q1313" s="88"/>
      <c r="R1313" s="88"/>
      <c r="S1313" s="88"/>
    </row>
    <row r="1314" spans="1:19" s="87" customFormat="1" ht="12.75" x14ac:dyDescent="0.2">
      <c r="A1314" s="51"/>
      <c r="L1314" s="88"/>
      <c r="M1314" s="88"/>
      <c r="N1314" s="88"/>
      <c r="O1314" s="88"/>
      <c r="P1314" s="88"/>
      <c r="Q1314" s="88"/>
      <c r="R1314" s="88"/>
      <c r="S1314" s="88"/>
    </row>
    <row r="1315" spans="1:19" s="87" customFormat="1" ht="12.75" x14ac:dyDescent="0.2">
      <c r="A1315" s="51"/>
      <c r="L1315" s="88"/>
      <c r="M1315" s="88"/>
      <c r="N1315" s="88"/>
      <c r="O1315" s="88"/>
      <c r="P1315" s="88"/>
      <c r="Q1315" s="88"/>
      <c r="R1315" s="88"/>
      <c r="S1315" s="88"/>
    </row>
    <row r="1316" spans="1:19" s="87" customFormat="1" ht="12.75" x14ac:dyDescent="0.2">
      <c r="A1316" s="51"/>
      <c r="L1316" s="88"/>
      <c r="M1316" s="88"/>
      <c r="N1316" s="88"/>
      <c r="O1316" s="88"/>
      <c r="P1316" s="88"/>
      <c r="Q1316" s="88"/>
      <c r="R1316" s="88"/>
      <c r="S1316" s="88"/>
    </row>
    <row r="1317" spans="1:19" s="87" customFormat="1" ht="12.75" x14ac:dyDescent="0.2">
      <c r="A1317" s="51"/>
      <c r="L1317" s="88"/>
      <c r="M1317" s="88"/>
      <c r="N1317" s="88"/>
      <c r="O1317" s="88"/>
      <c r="P1317" s="88"/>
      <c r="Q1317" s="88"/>
      <c r="R1317" s="88"/>
      <c r="S1317" s="88"/>
    </row>
    <row r="1318" spans="1:19" s="87" customFormat="1" ht="12.75" x14ac:dyDescent="0.2">
      <c r="A1318" s="51"/>
      <c r="L1318" s="88"/>
      <c r="M1318" s="88"/>
      <c r="N1318" s="88"/>
      <c r="O1318" s="88"/>
      <c r="P1318" s="88"/>
      <c r="Q1318" s="88"/>
      <c r="R1318" s="88"/>
      <c r="S1318" s="88"/>
    </row>
    <row r="1319" spans="1:19" s="87" customFormat="1" ht="12.75" x14ac:dyDescent="0.2">
      <c r="A1319" s="51"/>
      <c r="L1319" s="88"/>
      <c r="M1319" s="88"/>
      <c r="N1319" s="88"/>
      <c r="O1319" s="88"/>
      <c r="P1319" s="88"/>
      <c r="Q1319" s="88"/>
      <c r="R1319" s="88"/>
      <c r="S1319" s="88"/>
    </row>
    <row r="1320" spans="1:19" s="87" customFormat="1" ht="12.75" x14ac:dyDescent="0.2">
      <c r="A1320" s="51"/>
      <c r="L1320" s="88"/>
      <c r="M1320" s="88"/>
      <c r="N1320" s="88"/>
      <c r="O1320" s="88"/>
      <c r="P1320" s="88"/>
      <c r="Q1320" s="88"/>
      <c r="R1320" s="88"/>
      <c r="S1320" s="88"/>
    </row>
    <row r="1321" spans="1:19" s="87" customFormat="1" ht="12.75" x14ac:dyDescent="0.2">
      <c r="A1321" s="51"/>
      <c r="L1321" s="88"/>
      <c r="M1321" s="88"/>
      <c r="N1321" s="88"/>
      <c r="O1321" s="88"/>
      <c r="P1321" s="88"/>
      <c r="Q1321" s="88"/>
      <c r="R1321" s="88"/>
      <c r="S1321" s="88"/>
    </row>
    <row r="1322" spans="1:19" s="87" customFormat="1" ht="12.75" x14ac:dyDescent="0.2">
      <c r="A1322" s="51"/>
      <c r="L1322" s="88"/>
      <c r="M1322" s="88"/>
      <c r="N1322" s="88"/>
      <c r="O1322" s="88"/>
      <c r="P1322" s="88"/>
      <c r="Q1322" s="88"/>
      <c r="R1322" s="88"/>
      <c r="S1322" s="88"/>
    </row>
    <row r="1323" spans="1:19" s="87" customFormat="1" ht="12.75" x14ac:dyDescent="0.2">
      <c r="A1323" s="51"/>
      <c r="L1323" s="88"/>
      <c r="M1323" s="88"/>
      <c r="N1323" s="88"/>
      <c r="O1323" s="88"/>
      <c r="P1323" s="88"/>
      <c r="Q1323" s="88"/>
      <c r="R1323" s="88"/>
      <c r="S1323" s="88"/>
    </row>
    <row r="1324" spans="1:19" s="87" customFormat="1" ht="12.75" x14ac:dyDescent="0.2">
      <c r="A1324" s="51"/>
      <c r="L1324" s="88"/>
      <c r="M1324" s="88"/>
      <c r="N1324" s="88"/>
      <c r="O1324" s="88"/>
      <c r="P1324" s="88"/>
      <c r="Q1324" s="88"/>
      <c r="R1324" s="88"/>
      <c r="S1324" s="88"/>
    </row>
    <row r="1325" spans="1:19" s="87" customFormat="1" ht="12.75" x14ac:dyDescent="0.2">
      <c r="A1325" s="51"/>
      <c r="L1325" s="88"/>
      <c r="M1325" s="88"/>
      <c r="N1325" s="88"/>
      <c r="O1325" s="88"/>
      <c r="P1325" s="88"/>
      <c r="Q1325" s="88"/>
      <c r="R1325" s="88"/>
      <c r="S1325" s="88"/>
    </row>
    <row r="1326" spans="1:19" s="87" customFormat="1" ht="12.75" x14ac:dyDescent="0.2">
      <c r="A1326" s="51"/>
      <c r="L1326" s="88"/>
      <c r="M1326" s="88"/>
      <c r="N1326" s="88"/>
      <c r="O1326" s="88"/>
      <c r="P1326" s="88"/>
      <c r="Q1326" s="88"/>
      <c r="R1326" s="88"/>
      <c r="S1326" s="88"/>
    </row>
    <row r="1327" spans="1:19" s="87" customFormat="1" ht="12.75" x14ac:dyDescent="0.2">
      <c r="A1327" s="51"/>
      <c r="L1327" s="88"/>
      <c r="M1327" s="88"/>
      <c r="N1327" s="88"/>
      <c r="O1327" s="88"/>
      <c r="P1327" s="88"/>
      <c r="Q1327" s="88"/>
      <c r="R1327" s="88"/>
      <c r="S1327" s="88"/>
    </row>
    <row r="1328" spans="1:19" s="87" customFormat="1" ht="12.75" x14ac:dyDescent="0.2">
      <c r="A1328" s="51"/>
      <c r="L1328" s="88"/>
      <c r="M1328" s="88"/>
      <c r="N1328" s="88"/>
      <c r="O1328" s="88"/>
      <c r="P1328" s="88"/>
      <c r="Q1328" s="88"/>
      <c r="R1328" s="88"/>
      <c r="S1328" s="88"/>
    </row>
    <row r="1329" spans="1:19" s="87" customFormat="1" ht="12.75" x14ac:dyDescent="0.2">
      <c r="A1329" s="51"/>
      <c r="L1329" s="88"/>
      <c r="M1329" s="88"/>
      <c r="N1329" s="88"/>
      <c r="O1329" s="88"/>
      <c r="P1329" s="88"/>
      <c r="Q1329" s="88"/>
      <c r="R1329" s="88"/>
      <c r="S1329" s="88"/>
    </row>
    <row r="1330" spans="1:19" s="87" customFormat="1" ht="12.75" x14ac:dyDescent="0.2">
      <c r="A1330" s="51"/>
      <c r="L1330" s="88"/>
      <c r="M1330" s="88"/>
      <c r="N1330" s="88"/>
      <c r="O1330" s="88"/>
      <c r="P1330" s="88"/>
      <c r="Q1330" s="88"/>
      <c r="R1330" s="88"/>
      <c r="S1330" s="88"/>
    </row>
    <row r="1331" spans="1:19" s="87" customFormat="1" ht="12.75" x14ac:dyDescent="0.2">
      <c r="A1331" s="51"/>
      <c r="L1331" s="88"/>
      <c r="M1331" s="88"/>
      <c r="N1331" s="88"/>
      <c r="O1331" s="88"/>
      <c r="P1331" s="88"/>
      <c r="Q1331" s="88"/>
      <c r="R1331" s="88"/>
      <c r="S1331" s="88"/>
    </row>
    <row r="1332" spans="1:19" s="87" customFormat="1" ht="12.75" x14ac:dyDescent="0.2">
      <c r="A1332" s="51"/>
      <c r="L1332" s="88"/>
      <c r="M1332" s="88"/>
      <c r="N1332" s="88"/>
      <c r="O1332" s="88"/>
      <c r="P1332" s="88"/>
      <c r="Q1332" s="88"/>
      <c r="R1332" s="88"/>
      <c r="S1332" s="88"/>
    </row>
    <row r="1333" spans="1:19" s="87" customFormat="1" ht="12.75" x14ac:dyDescent="0.2">
      <c r="A1333" s="51"/>
      <c r="L1333" s="88"/>
      <c r="M1333" s="88"/>
      <c r="N1333" s="88"/>
      <c r="O1333" s="88"/>
      <c r="P1333" s="88"/>
      <c r="Q1333" s="88"/>
      <c r="R1333" s="88"/>
      <c r="S1333" s="88"/>
    </row>
    <row r="1334" spans="1:19" s="87" customFormat="1" ht="12.75" x14ac:dyDescent="0.2">
      <c r="A1334" s="51"/>
      <c r="L1334" s="88"/>
      <c r="M1334" s="88"/>
      <c r="N1334" s="88"/>
      <c r="O1334" s="88"/>
      <c r="P1334" s="88"/>
      <c r="Q1334" s="88"/>
      <c r="R1334" s="88"/>
      <c r="S1334" s="88"/>
    </row>
    <row r="1335" spans="1:19" s="87" customFormat="1" ht="12.75" x14ac:dyDescent="0.2">
      <c r="A1335" s="51"/>
      <c r="L1335" s="88"/>
      <c r="M1335" s="88"/>
      <c r="N1335" s="88"/>
      <c r="O1335" s="88"/>
      <c r="P1335" s="88"/>
      <c r="Q1335" s="88"/>
      <c r="R1335" s="88"/>
      <c r="S1335" s="88"/>
    </row>
    <row r="1336" spans="1:19" s="87" customFormat="1" ht="12.75" x14ac:dyDescent="0.2">
      <c r="A1336" s="51"/>
      <c r="L1336" s="88"/>
      <c r="M1336" s="88"/>
      <c r="N1336" s="88"/>
      <c r="O1336" s="88"/>
      <c r="P1336" s="88"/>
      <c r="Q1336" s="88"/>
      <c r="R1336" s="88"/>
      <c r="S1336" s="88"/>
    </row>
    <row r="1337" spans="1:19" s="87" customFormat="1" ht="12.75" x14ac:dyDescent="0.2">
      <c r="A1337" s="51"/>
      <c r="L1337" s="88"/>
      <c r="M1337" s="88"/>
      <c r="N1337" s="88"/>
      <c r="O1337" s="88"/>
      <c r="P1337" s="88"/>
      <c r="Q1337" s="88"/>
      <c r="R1337" s="88"/>
      <c r="S1337" s="88"/>
    </row>
    <row r="1338" spans="1:19" s="87" customFormat="1" ht="12.75" x14ac:dyDescent="0.2">
      <c r="A1338" s="51"/>
      <c r="L1338" s="88"/>
      <c r="M1338" s="88"/>
      <c r="N1338" s="88"/>
      <c r="O1338" s="88"/>
      <c r="P1338" s="88"/>
      <c r="Q1338" s="88"/>
      <c r="R1338" s="88"/>
      <c r="S1338" s="88"/>
    </row>
    <row r="1339" spans="1:19" s="87" customFormat="1" ht="12.75" x14ac:dyDescent="0.2">
      <c r="A1339" s="51"/>
      <c r="L1339" s="88"/>
      <c r="M1339" s="88"/>
      <c r="N1339" s="88"/>
      <c r="O1339" s="88"/>
      <c r="P1339" s="88"/>
      <c r="Q1339" s="88"/>
      <c r="R1339" s="88"/>
      <c r="S1339" s="88"/>
    </row>
    <row r="1340" spans="1:19" s="87" customFormat="1" ht="12.75" x14ac:dyDescent="0.2">
      <c r="A1340" s="51"/>
      <c r="L1340" s="88"/>
      <c r="M1340" s="88"/>
      <c r="N1340" s="88"/>
      <c r="O1340" s="88"/>
      <c r="P1340" s="88"/>
      <c r="Q1340" s="88"/>
      <c r="R1340" s="88"/>
      <c r="S1340" s="88"/>
    </row>
    <row r="1341" spans="1:19" s="87" customFormat="1" ht="12.75" x14ac:dyDescent="0.2">
      <c r="A1341" s="51"/>
      <c r="L1341" s="88"/>
      <c r="M1341" s="88"/>
      <c r="N1341" s="88"/>
      <c r="O1341" s="88"/>
      <c r="P1341" s="88"/>
      <c r="Q1341" s="88"/>
      <c r="R1341" s="88"/>
      <c r="S1341" s="88"/>
    </row>
    <row r="1342" spans="1:19" s="87" customFormat="1" ht="12.75" x14ac:dyDescent="0.2">
      <c r="A1342" s="51"/>
      <c r="L1342" s="88"/>
      <c r="M1342" s="88"/>
      <c r="N1342" s="88"/>
      <c r="O1342" s="88"/>
      <c r="P1342" s="88"/>
      <c r="Q1342" s="88"/>
      <c r="R1342" s="88"/>
      <c r="S1342" s="88"/>
    </row>
    <row r="1343" spans="1:19" s="87" customFormat="1" ht="12.75" x14ac:dyDescent="0.2">
      <c r="A1343" s="51"/>
      <c r="L1343" s="88"/>
      <c r="M1343" s="88"/>
      <c r="N1343" s="88"/>
      <c r="O1343" s="88"/>
      <c r="P1343" s="88"/>
      <c r="Q1343" s="88"/>
      <c r="R1343" s="88"/>
      <c r="S1343" s="88"/>
    </row>
    <row r="1344" spans="1:19" s="87" customFormat="1" ht="12.75" x14ac:dyDescent="0.2">
      <c r="A1344" s="51"/>
      <c r="L1344" s="88"/>
      <c r="M1344" s="88"/>
      <c r="N1344" s="88"/>
      <c r="O1344" s="88"/>
      <c r="P1344" s="88"/>
      <c r="Q1344" s="88"/>
      <c r="R1344" s="88"/>
      <c r="S1344" s="88"/>
    </row>
    <row r="1345" spans="1:19" s="87" customFormat="1" ht="12.75" x14ac:dyDescent="0.2">
      <c r="A1345" s="51"/>
      <c r="L1345" s="88"/>
      <c r="M1345" s="88"/>
      <c r="N1345" s="88"/>
      <c r="O1345" s="88"/>
      <c r="P1345" s="88"/>
      <c r="Q1345" s="88"/>
      <c r="R1345" s="88"/>
      <c r="S1345" s="88"/>
    </row>
    <row r="1346" spans="1:19" s="87" customFormat="1" ht="12.75" x14ac:dyDescent="0.2">
      <c r="A1346" s="51"/>
      <c r="L1346" s="88"/>
      <c r="M1346" s="88"/>
      <c r="N1346" s="88"/>
      <c r="O1346" s="88"/>
      <c r="P1346" s="88"/>
      <c r="Q1346" s="88"/>
      <c r="R1346" s="88"/>
      <c r="S1346" s="88"/>
    </row>
    <row r="1347" spans="1:19" s="87" customFormat="1" ht="12.75" x14ac:dyDescent="0.2">
      <c r="A1347" s="51"/>
      <c r="L1347" s="88"/>
      <c r="M1347" s="88"/>
      <c r="N1347" s="88"/>
      <c r="O1347" s="88"/>
      <c r="P1347" s="88"/>
      <c r="Q1347" s="88"/>
      <c r="R1347" s="88"/>
      <c r="S1347" s="88"/>
    </row>
    <row r="1348" spans="1:19" s="87" customFormat="1" ht="12.75" x14ac:dyDescent="0.2">
      <c r="A1348" s="51"/>
      <c r="L1348" s="88"/>
      <c r="M1348" s="88"/>
      <c r="N1348" s="88"/>
      <c r="O1348" s="88"/>
      <c r="P1348" s="88"/>
      <c r="Q1348" s="88"/>
      <c r="R1348" s="88"/>
      <c r="S1348" s="88"/>
    </row>
    <row r="1349" spans="1:19" s="87" customFormat="1" ht="12.75" x14ac:dyDescent="0.2">
      <c r="A1349" s="51"/>
      <c r="L1349" s="88"/>
      <c r="M1349" s="88"/>
      <c r="N1349" s="88"/>
      <c r="O1349" s="88"/>
      <c r="P1349" s="88"/>
      <c r="Q1349" s="88"/>
      <c r="R1349" s="88"/>
      <c r="S1349" s="88"/>
    </row>
    <row r="1350" spans="1:19" s="87" customFormat="1" ht="12.75" x14ac:dyDescent="0.2">
      <c r="A1350" s="51"/>
      <c r="L1350" s="88"/>
      <c r="M1350" s="88"/>
      <c r="N1350" s="88"/>
      <c r="O1350" s="88"/>
      <c r="P1350" s="88"/>
      <c r="Q1350" s="88"/>
      <c r="R1350" s="88"/>
      <c r="S1350" s="88"/>
    </row>
    <row r="1351" spans="1:19" s="87" customFormat="1" ht="12.75" x14ac:dyDescent="0.2">
      <c r="A1351" s="51"/>
      <c r="L1351" s="88"/>
      <c r="M1351" s="88"/>
      <c r="N1351" s="88"/>
      <c r="O1351" s="88"/>
      <c r="P1351" s="88"/>
      <c r="Q1351" s="88"/>
      <c r="R1351" s="88"/>
      <c r="S1351" s="88"/>
    </row>
    <row r="1352" spans="1:19" s="87" customFormat="1" ht="12.75" x14ac:dyDescent="0.2">
      <c r="A1352" s="51"/>
      <c r="L1352" s="88"/>
      <c r="M1352" s="88"/>
      <c r="N1352" s="88"/>
      <c r="O1352" s="88"/>
      <c r="P1352" s="88"/>
      <c r="Q1352" s="88"/>
      <c r="R1352" s="88"/>
      <c r="S1352" s="88"/>
    </row>
    <row r="1353" spans="1:19" s="87" customFormat="1" ht="12.75" x14ac:dyDescent="0.2">
      <c r="A1353" s="51"/>
      <c r="L1353" s="88"/>
      <c r="M1353" s="88"/>
      <c r="N1353" s="88"/>
      <c r="O1353" s="88"/>
      <c r="P1353" s="88"/>
      <c r="Q1353" s="88"/>
      <c r="R1353" s="88"/>
      <c r="S1353" s="88"/>
    </row>
    <row r="1354" spans="1:19" s="87" customFormat="1" ht="12.75" x14ac:dyDescent="0.2">
      <c r="A1354" s="51"/>
      <c r="L1354" s="88"/>
      <c r="M1354" s="88"/>
      <c r="N1354" s="88"/>
      <c r="O1354" s="88"/>
      <c r="P1354" s="88"/>
      <c r="Q1354" s="88"/>
      <c r="R1354" s="88"/>
      <c r="S1354" s="88"/>
    </row>
    <row r="1355" spans="1:19" s="87" customFormat="1" ht="12.75" x14ac:dyDescent="0.2">
      <c r="A1355" s="51"/>
      <c r="L1355" s="88"/>
      <c r="M1355" s="88"/>
      <c r="N1355" s="88"/>
      <c r="O1355" s="88"/>
      <c r="P1355" s="88"/>
      <c r="Q1355" s="88"/>
      <c r="R1355" s="88"/>
      <c r="S1355" s="88"/>
    </row>
    <row r="1356" spans="1:19" s="87" customFormat="1" ht="12.75" x14ac:dyDescent="0.2">
      <c r="A1356" s="51"/>
      <c r="L1356" s="88"/>
      <c r="M1356" s="88"/>
      <c r="N1356" s="88"/>
      <c r="O1356" s="88"/>
      <c r="P1356" s="88"/>
      <c r="Q1356" s="88"/>
      <c r="R1356" s="88"/>
      <c r="S1356" s="88"/>
    </row>
    <row r="1357" spans="1:19" s="87" customFormat="1" ht="12.75" x14ac:dyDescent="0.2">
      <c r="A1357" s="51"/>
      <c r="L1357" s="88"/>
      <c r="M1357" s="88"/>
      <c r="N1357" s="88"/>
      <c r="O1357" s="88"/>
      <c r="P1357" s="88"/>
      <c r="Q1357" s="88"/>
      <c r="R1357" s="88"/>
      <c r="S1357" s="88"/>
    </row>
    <row r="1358" spans="1:19" s="87" customFormat="1" ht="12.75" x14ac:dyDescent="0.2">
      <c r="A1358" s="51"/>
      <c r="L1358" s="88"/>
      <c r="M1358" s="88"/>
      <c r="N1358" s="88"/>
      <c r="O1358" s="88"/>
      <c r="P1358" s="88"/>
      <c r="Q1358" s="88"/>
      <c r="R1358" s="88"/>
      <c r="S1358" s="88"/>
    </row>
    <row r="1359" spans="1:19" s="87" customFormat="1" ht="12.75" x14ac:dyDescent="0.2">
      <c r="A1359" s="51"/>
      <c r="L1359" s="88"/>
      <c r="M1359" s="88"/>
      <c r="N1359" s="88"/>
      <c r="O1359" s="88"/>
      <c r="P1359" s="88"/>
      <c r="Q1359" s="88"/>
      <c r="R1359" s="88"/>
      <c r="S1359" s="88"/>
    </row>
    <row r="1360" spans="1:19" s="87" customFormat="1" ht="12.75" x14ac:dyDescent="0.2">
      <c r="A1360" s="51"/>
      <c r="L1360" s="88"/>
      <c r="M1360" s="88"/>
      <c r="N1360" s="88"/>
      <c r="O1360" s="88"/>
      <c r="P1360" s="88"/>
      <c r="Q1360" s="88"/>
      <c r="R1360" s="88"/>
      <c r="S1360" s="88"/>
    </row>
    <row r="1361" spans="1:19" s="87" customFormat="1" ht="12.75" x14ac:dyDescent="0.2">
      <c r="A1361" s="51"/>
      <c r="L1361" s="88"/>
      <c r="M1361" s="88"/>
      <c r="N1361" s="88"/>
      <c r="O1361" s="88"/>
      <c r="P1361" s="88"/>
      <c r="Q1361" s="88"/>
      <c r="R1361" s="88"/>
      <c r="S1361" s="88"/>
    </row>
    <row r="1362" spans="1:19" s="87" customFormat="1" ht="12.75" x14ac:dyDescent="0.2">
      <c r="A1362" s="51"/>
      <c r="L1362" s="88"/>
      <c r="M1362" s="88"/>
      <c r="N1362" s="88"/>
      <c r="O1362" s="88"/>
      <c r="P1362" s="88"/>
      <c r="Q1362" s="88"/>
      <c r="R1362" s="88"/>
      <c r="S1362" s="88"/>
    </row>
    <row r="1363" spans="1:19" s="87" customFormat="1" ht="12.75" x14ac:dyDescent="0.2">
      <c r="A1363" s="51"/>
      <c r="L1363" s="88"/>
      <c r="M1363" s="88"/>
      <c r="N1363" s="88"/>
      <c r="O1363" s="88"/>
      <c r="P1363" s="88"/>
      <c r="Q1363" s="88"/>
      <c r="R1363" s="88"/>
      <c r="S1363" s="88"/>
    </row>
    <row r="1364" spans="1:19" s="87" customFormat="1" ht="12.75" x14ac:dyDescent="0.2">
      <c r="A1364" s="51"/>
      <c r="L1364" s="88"/>
      <c r="M1364" s="88"/>
      <c r="N1364" s="88"/>
      <c r="O1364" s="88"/>
      <c r="P1364" s="88"/>
      <c r="Q1364" s="88"/>
      <c r="R1364" s="88"/>
      <c r="S1364" s="88"/>
    </row>
    <row r="1365" spans="1:19" s="87" customFormat="1" ht="12.75" x14ac:dyDescent="0.2">
      <c r="A1365" s="51"/>
      <c r="L1365" s="88"/>
      <c r="M1365" s="88"/>
      <c r="N1365" s="88"/>
      <c r="O1365" s="88"/>
      <c r="P1365" s="88"/>
      <c r="Q1365" s="88"/>
      <c r="R1365" s="88"/>
      <c r="S1365" s="88"/>
    </row>
    <row r="1366" spans="1:19" s="87" customFormat="1" ht="12.75" x14ac:dyDescent="0.2">
      <c r="A1366" s="51"/>
      <c r="L1366" s="88"/>
      <c r="M1366" s="88"/>
      <c r="N1366" s="88"/>
      <c r="O1366" s="88"/>
      <c r="P1366" s="88"/>
      <c r="Q1366" s="88"/>
      <c r="R1366" s="88"/>
      <c r="S1366" s="88"/>
    </row>
    <row r="1367" spans="1:19" s="87" customFormat="1" ht="12.75" x14ac:dyDescent="0.2">
      <c r="A1367" s="51"/>
      <c r="L1367" s="88"/>
      <c r="M1367" s="88"/>
      <c r="N1367" s="88"/>
      <c r="O1367" s="88"/>
      <c r="P1367" s="88"/>
      <c r="Q1367" s="88"/>
      <c r="R1367" s="88"/>
      <c r="S1367" s="88"/>
    </row>
    <row r="1368" spans="1:19" s="87" customFormat="1" ht="12.75" x14ac:dyDescent="0.2">
      <c r="A1368" s="51"/>
      <c r="L1368" s="88"/>
      <c r="M1368" s="88"/>
      <c r="N1368" s="88"/>
      <c r="O1368" s="88"/>
      <c r="P1368" s="88"/>
      <c r="Q1368" s="88"/>
      <c r="R1368" s="88"/>
      <c r="S1368" s="88"/>
    </row>
    <row r="1369" spans="1:19" s="87" customFormat="1" ht="12.75" x14ac:dyDescent="0.2">
      <c r="A1369" s="51"/>
      <c r="L1369" s="88"/>
      <c r="M1369" s="88"/>
      <c r="N1369" s="88"/>
      <c r="O1369" s="88"/>
      <c r="P1369" s="88"/>
      <c r="Q1369" s="88"/>
      <c r="R1369" s="88"/>
      <c r="S1369" s="88"/>
    </row>
    <row r="1370" spans="1:19" s="87" customFormat="1" ht="12.75" x14ac:dyDescent="0.2">
      <c r="A1370" s="51"/>
      <c r="L1370" s="88"/>
      <c r="M1370" s="88"/>
      <c r="N1370" s="88"/>
      <c r="O1370" s="88"/>
      <c r="P1370" s="88"/>
      <c r="Q1370" s="88"/>
      <c r="R1370" s="88"/>
      <c r="S1370" s="88"/>
    </row>
    <row r="1371" spans="1:19" s="87" customFormat="1" ht="12.75" x14ac:dyDescent="0.2">
      <c r="A1371" s="51"/>
      <c r="L1371" s="88"/>
      <c r="M1371" s="88"/>
      <c r="N1371" s="88"/>
      <c r="O1371" s="88"/>
      <c r="P1371" s="88"/>
      <c r="Q1371" s="88"/>
      <c r="R1371" s="88"/>
      <c r="S1371" s="88"/>
    </row>
    <row r="1372" spans="1:19" s="87" customFormat="1" ht="12.75" x14ac:dyDescent="0.2">
      <c r="A1372" s="51"/>
      <c r="L1372" s="88"/>
      <c r="M1372" s="88"/>
      <c r="N1372" s="88"/>
      <c r="O1372" s="88"/>
      <c r="P1372" s="88"/>
      <c r="Q1372" s="88"/>
      <c r="R1372" s="88"/>
      <c r="S1372" s="88"/>
    </row>
    <row r="1373" spans="1:19" s="87" customFormat="1" ht="12.75" x14ac:dyDescent="0.2">
      <c r="A1373" s="51"/>
      <c r="L1373" s="88"/>
      <c r="M1373" s="88"/>
      <c r="N1373" s="88"/>
      <c r="O1373" s="88"/>
      <c r="P1373" s="88"/>
      <c r="Q1373" s="88"/>
      <c r="R1373" s="88"/>
      <c r="S1373" s="88"/>
    </row>
    <row r="1374" spans="1:19" s="87" customFormat="1" ht="12.75" x14ac:dyDescent="0.2">
      <c r="A1374" s="51"/>
      <c r="L1374" s="88"/>
      <c r="M1374" s="88"/>
      <c r="N1374" s="88"/>
      <c r="O1374" s="88"/>
      <c r="P1374" s="88"/>
      <c r="Q1374" s="88"/>
      <c r="R1374" s="88"/>
      <c r="S1374" s="88"/>
    </row>
    <row r="1375" spans="1:19" s="87" customFormat="1" ht="12.75" x14ac:dyDescent="0.2">
      <c r="A1375" s="51"/>
      <c r="L1375" s="88"/>
      <c r="M1375" s="88"/>
      <c r="N1375" s="88"/>
      <c r="O1375" s="88"/>
      <c r="P1375" s="88"/>
      <c r="Q1375" s="88"/>
      <c r="R1375" s="88"/>
      <c r="S1375" s="88"/>
    </row>
    <row r="1376" spans="1:19" s="87" customFormat="1" ht="12.75" x14ac:dyDescent="0.2">
      <c r="A1376" s="51"/>
      <c r="L1376" s="88"/>
      <c r="M1376" s="88"/>
      <c r="N1376" s="88"/>
      <c r="O1376" s="88"/>
      <c r="P1376" s="88"/>
      <c r="Q1376" s="88"/>
      <c r="R1376" s="88"/>
      <c r="S1376" s="88"/>
    </row>
    <row r="1377" spans="1:19" s="87" customFormat="1" ht="12.75" x14ac:dyDescent="0.2">
      <c r="A1377" s="51"/>
      <c r="L1377" s="88"/>
      <c r="M1377" s="88"/>
      <c r="N1377" s="88"/>
      <c r="O1377" s="88"/>
      <c r="P1377" s="88"/>
      <c r="Q1377" s="88"/>
      <c r="R1377" s="88"/>
      <c r="S1377" s="88"/>
    </row>
    <row r="1378" spans="1:19" s="87" customFormat="1" ht="12.75" x14ac:dyDescent="0.2">
      <c r="A1378" s="51"/>
      <c r="L1378" s="88"/>
      <c r="M1378" s="88"/>
      <c r="N1378" s="88"/>
      <c r="O1378" s="88"/>
      <c r="P1378" s="88"/>
      <c r="Q1378" s="88"/>
      <c r="R1378" s="88"/>
      <c r="S1378" s="88"/>
    </row>
    <row r="1379" spans="1:19" s="87" customFormat="1" ht="12.75" x14ac:dyDescent="0.2">
      <c r="A1379" s="51"/>
      <c r="L1379" s="88"/>
      <c r="M1379" s="88"/>
      <c r="N1379" s="88"/>
      <c r="O1379" s="88"/>
      <c r="P1379" s="88"/>
      <c r="Q1379" s="88"/>
      <c r="R1379" s="88"/>
      <c r="S1379" s="88"/>
    </row>
    <row r="1380" spans="1:19" s="87" customFormat="1" ht="12.75" x14ac:dyDescent="0.2">
      <c r="A1380" s="51"/>
      <c r="L1380" s="88"/>
      <c r="M1380" s="88"/>
      <c r="N1380" s="88"/>
      <c r="O1380" s="88"/>
      <c r="P1380" s="88"/>
      <c r="Q1380" s="88"/>
      <c r="R1380" s="88"/>
      <c r="S1380" s="88"/>
    </row>
    <row r="1381" spans="1:19" s="87" customFormat="1" ht="12.75" x14ac:dyDescent="0.2">
      <c r="A1381" s="51"/>
      <c r="L1381" s="88"/>
      <c r="M1381" s="88"/>
      <c r="N1381" s="88"/>
      <c r="O1381" s="88"/>
      <c r="P1381" s="88"/>
      <c r="Q1381" s="88"/>
      <c r="R1381" s="88"/>
      <c r="S1381" s="88"/>
    </row>
    <row r="1382" spans="1:19" s="87" customFormat="1" ht="12.75" x14ac:dyDescent="0.2">
      <c r="A1382" s="51"/>
      <c r="L1382" s="88"/>
      <c r="M1382" s="88"/>
      <c r="N1382" s="88"/>
      <c r="O1382" s="88"/>
      <c r="P1382" s="88"/>
      <c r="Q1382" s="88"/>
      <c r="R1382" s="88"/>
      <c r="S1382" s="88"/>
    </row>
    <row r="1383" spans="1:19" s="87" customFormat="1" ht="12.75" x14ac:dyDescent="0.2">
      <c r="A1383" s="51"/>
      <c r="L1383" s="88"/>
      <c r="M1383" s="88"/>
      <c r="N1383" s="88"/>
      <c r="O1383" s="88"/>
      <c r="P1383" s="88"/>
      <c r="Q1383" s="88"/>
      <c r="R1383" s="88"/>
      <c r="S1383" s="88"/>
    </row>
    <row r="1384" spans="1:19" s="87" customFormat="1" ht="12.75" x14ac:dyDescent="0.2">
      <c r="A1384" s="51"/>
      <c r="L1384" s="88"/>
      <c r="M1384" s="88"/>
      <c r="N1384" s="88"/>
      <c r="O1384" s="88"/>
      <c r="P1384" s="88"/>
      <c r="Q1384" s="88"/>
      <c r="R1384" s="88"/>
      <c r="S1384" s="88"/>
    </row>
    <row r="1385" spans="1:19" s="87" customFormat="1" ht="12.75" x14ac:dyDescent="0.2">
      <c r="A1385" s="51"/>
      <c r="L1385" s="88"/>
      <c r="M1385" s="88"/>
      <c r="N1385" s="88"/>
      <c r="O1385" s="88"/>
      <c r="P1385" s="88"/>
      <c r="Q1385" s="88"/>
      <c r="R1385" s="88"/>
      <c r="S1385" s="88"/>
    </row>
    <row r="1386" spans="1:19" s="87" customFormat="1" ht="12.75" x14ac:dyDescent="0.2">
      <c r="A1386" s="51"/>
      <c r="L1386" s="88"/>
      <c r="M1386" s="88"/>
      <c r="N1386" s="88"/>
      <c r="O1386" s="88"/>
      <c r="P1386" s="88"/>
      <c r="Q1386" s="88"/>
      <c r="R1386" s="88"/>
      <c r="S1386" s="88"/>
    </row>
    <row r="1387" spans="1:19" s="87" customFormat="1" ht="12.75" x14ac:dyDescent="0.2">
      <c r="A1387" s="51"/>
      <c r="L1387" s="88"/>
      <c r="M1387" s="88"/>
      <c r="N1387" s="88"/>
      <c r="O1387" s="88"/>
      <c r="P1387" s="88"/>
      <c r="Q1387" s="88"/>
      <c r="R1387" s="88"/>
      <c r="S1387" s="88"/>
    </row>
    <row r="1388" spans="1:19" s="87" customFormat="1" ht="12.75" x14ac:dyDescent="0.2">
      <c r="A1388" s="51"/>
      <c r="L1388" s="88"/>
      <c r="M1388" s="88"/>
      <c r="N1388" s="88"/>
      <c r="O1388" s="88"/>
      <c r="P1388" s="88"/>
      <c r="Q1388" s="88"/>
      <c r="R1388" s="88"/>
      <c r="S1388" s="88"/>
    </row>
    <row r="1389" spans="1:19" s="87" customFormat="1" ht="12.75" x14ac:dyDescent="0.2">
      <c r="A1389" s="51"/>
      <c r="L1389" s="88"/>
      <c r="M1389" s="88"/>
      <c r="N1389" s="88"/>
      <c r="O1389" s="88"/>
      <c r="P1389" s="88"/>
      <c r="Q1389" s="88"/>
      <c r="R1389" s="88"/>
      <c r="S1389" s="88"/>
    </row>
    <row r="1390" spans="1:19" s="87" customFormat="1" ht="12.75" x14ac:dyDescent="0.2">
      <c r="A1390" s="51"/>
      <c r="L1390" s="88"/>
      <c r="M1390" s="88"/>
      <c r="N1390" s="88"/>
      <c r="O1390" s="88"/>
      <c r="P1390" s="88"/>
      <c r="Q1390" s="88"/>
      <c r="R1390" s="88"/>
      <c r="S1390" s="88"/>
    </row>
    <row r="1391" spans="1:19" s="87" customFormat="1" ht="12.75" x14ac:dyDescent="0.2">
      <c r="A1391" s="51"/>
      <c r="L1391" s="88"/>
      <c r="M1391" s="88"/>
      <c r="N1391" s="88"/>
      <c r="O1391" s="88"/>
      <c r="P1391" s="88"/>
      <c r="Q1391" s="88"/>
      <c r="R1391" s="88"/>
      <c r="S1391" s="88"/>
    </row>
    <row r="1392" spans="1:19" s="87" customFormat="1" ht="12.75" x14ac:dyDescent="0.2">
      <c r="A1392" s="51"/>
      <c r="L1392" s="88"/>
      <c r="M1392" s="88"/>
      <c r="N1392" s="88"/>
      <c r="O1392" s="88"/>
      <c r="P1392" s="88"/>
      <c r="Q1392" s="88"/>
      <c r="R1392" s="88"/>
      <c r="S1392" s="88"/>
    </row>
    <row r="1393" spans="1:19" s="87" customFormat="1" ht="12.75" x14ac:dyDescent="0.2">
      <c r="A1393" s="51"/>
      <c r="L1393" s="88"/>
      <c r="M1393" s="88"/>
      <c r="N1393" s="88"/>
      <c r="O1393" s="88"/>
      <c r="P1393" s="88"/>
      <c r="Q1393" s="88"/>
      <c r="R1393" s="88"/>
      <c r="S1393" s="88"/>
    </row>
    <row r="1394" spans="1:19" s="87" customFormat="1" ht="12.75" x14ac:dyDescent="0.2">
      <c r="A1394" s="51"/>
      <c r="L1394" s="88"/>
      <c r="M1394" s="88"/>
      <c r="N1394" s="88"/>
      <c r="O1394" s="88"/>
      <c r="P1394" s="88"/>
      <c r="Q1394" s="88"/>
      <c r="R1394" s="88"/>
      <c r="S1394" s="88"/>
    </row>
    <row r="1395" spans="1:19" s="87" customFormat="1" ht="12.75" x14ac:dyDescent="0.2">
      <c r="A1395" s="51"/>
      <c r="L1395" s="88"/>
      <c r="M1395" s="88"/>
      <c r="N1395" s="88"/>
      <c r="O1395" s="88"/>
      <c r="P1395" s="88"/>
      <c r="Q1395" s="88"/>
      <c r="R1395" s="88"/>
      <c r="S1395" s="88"/>
    </row>
    <row r="1396" spans="1:19" s="87" customFormat="1" ht="12.75" x14ac:dyDescent="0.2">
      <c r="A1396" s="51"/>
      <c r="L1396" s="88"/>
      <c r="M1396" s="88"/>
      <c r="N1396" s="88"/>
      <c r="O1396" s="88"/>
      <c r="P1396" s="88"/>
      <c r="Q1396" s="88"/>
      <c r="R1396" s="88"/>
      <c r="S1396" s="88"/>
    </row>
    <row r="1397" spans="1:19" s="87" customFormat="1" ht="12.75" x14ac:dyDescent="0.2">
      <c r="A1397" s="51"/>
      <c r="L1397" s="88"/>
      <c r="M1397" s="88"/>
      <c r="N1397" s="88"/>
      <c r="O1397" s="88"/>
      <c r="P1397" s="88"/>
      <c r="Q1397" s="88"/>
      <c r="R1397" s="88"/>
      <c r="S1397" s="88"/>
    </row>
    <row r="1398" spans="1:19" s="87" customFormat="1" ht="12.75" x14ac:dyDescent="0.2">
      <c r="A1398" s="51"/>
      <c r="L1398" s="88"/>
      <c r="M1398" s="88"/>
      <c r="N1398" s="88"/>
      <c r="O1398" s="88"/>
      <c r="P1398" s="88"/>
      <c r="Q1398" s="88"/>
      <c r="R1398" s="88"/>
      <c r="S1398" s="88"/>
    </row>
    <row r="1399" spans="1:19" s="87" customFormat="1" ht="12.75" x14ac:dyDescent="0.2">
      <c r="A1399" s="51"/>
      <c r="L1399" s="88"/>
      <c r="M1399" s="88"/>
      <c r="N1399" s="88"/>
      <c r="O1399" s="88"/>
      <c r="P1399" s="88"/>
      <c r="Q1399" s="88"/>
      <c r="R1399" s="88"/>
      <c r="S1399" s="88"/>
    </row>
    <row r="1400" spans="1:19" s="87" customFormat="1" ht="12.75" x14ac:dyDescent="0.2">
      <c r="A1400" s="51"/>
      <c r="L1400" s="88"/>
      <c r="M1400" s="88"/>
      <c r="N1400" s="88"/>
      <c r="O1400" s="88"/>
      <c r="P1400" s="88"/>
      <c r="Q1400" s="88"/>
      <c r="R1400" s="88"/>
      <c r="S1400" s="88"/>
    </row>
    <row r="1401" spans="1:19" s="87" customFormat="1" ht="12.75" x14ac:dyDescent="0.2">
      <c r="A1401" s="51"/>
      <c r="L1401" s="88"/>
      <c r="M1401" s="88"/>
      <c r="N1401" s="88"/>
      <c r="O1401" s="88"/>
      <c r="P1401" s="88"/>
      <c r="Q1401" s="88"/>
      <c r="R1401" s="88"/>
      <c r="S1401" s="88"/>
    </row>
    <row r="1402" spans="1:19" s="87" customFormat="1" ht="12.75" x14ac:dyDescent="0.2">
      <c r="A1402" s="51"/>
      <c r="L1402" s="88"/>
      <c r="M1402" s="88"/>
      <c r="N1402" s="88"/>
      <c r="O1402" s="88"/>
      <c r="P1402" s="88"/>
      <c r="Q1402" s="88"/>
      <c r="R1402" s="88"/>
      <c r="S1402" s="88"/>
    </row>
    <row r="1403" spans="1:19" s="87" customFormat="1" ht="12.75" x14ac:dyDescent="0.2">
      <c r="A1403" s="51"/>
      <c r="L1403" s="88"/>
      <c r="M1403" s="88"/>
      <c r="N1403" s="88"/>
      <c r="O1403" s="88"/>
      <c r="P1403" s="88"/>
      <c r="Q1403" s="88"/>
      <c r="R1403" s="88"/>
      <c r="S1403" s="88"/>
    </row>
    <row r="1404" spans="1:19" s="87" customFormat="1" ht="12.75" x14ac:dyDescent="0.2">
      <c r="A1404" s="51"/>
      <c r="L1404" s="88"/>
      <c r="M1404" s="88"/>
      <c r="N1404" s="88"/>
      <c r="O1404" s="88"/>
      <c r="P1404" s="88"/>
      <c r="Q1404" s="88"/>
      <c r="R1404" s="88"/>
      <c r="S1404" s="88"/>
    </row>
    <row r="1405" spans="1:19" s="87" customFormat="1" ht="12.75" x14ac:dyDescent="0.2">
      <c r="A1405" s="51"/>
      <c r="L1405" s="88"/>
      <c r="M1405" s="88"/>
      <c r="N1405" s="88"/>
      <c r="O1405" s="88"/>
      <c r="P1405" s="88"/>
      <c r="Q1405" s="88"/>
      <c r="R1405" s="88"/>
      <c r="S1405" s="88"/>
    </row>
    <row r="1406" spans="1:19" s="87" customFormat="1" ht="12.75" x14ac:dyDescent="0.2">
      <c r="A1406" s="51"/>
      <c r="L1406" s="88"/>
      <c r="M1406" s="88"/>
      <c r="N1406" s="88"/>
      <c r="O1406" s="88"/>
      <c r="P1406" s="88"/>
      <c r="Q1406" s="88"/>
      <c r="R1406" s="88"/>
      <c r="S1406" s="88"/>
    </row>
    <row r="1407" spans="1:19" s="87" customFormat="1" ht="12.75" x14ac:dyDescent="0.2">
      <c r="A1407" s="51"/>
      <c r="L1407" s="88"/>
      <c r="M1407" s="88"/>
      <c r="N1407" s="88"/>
      <c r="O1407" s="88"/>
      <c r="P1407" s="88"/>
      <c r="Q1407" s="88"/>
      <c r="R1407" s="88"/>
      <c r="S1407" s="88"/>
    </row>
    <row r="1408" spans="1:19" s="87" customFormat="1" ht="12.75" x14ac:dyDescent="0.2">
      <c r="A1408" s="51"/>
      <c r="L1408" s="88"/>
      <c r="M1408" s="88"/>
      <c r="N1408" s="88"/>
      <c r="O1408" s="88"/>
      <c r="P1408" s="88"/>
      <c r="Q1408" s="88"/>
      <c r="R1408" s="88"/>
      <c r="S1408" s="88"/>
    </row>
    <row r="1409" spans="1:19" s="87" customFormat="1" ht="12.75" x14ac:dyDescent="0.2">
      <c r="A1409" s="51"/>
      <c r="L1409" s="88"/>
      <c r="M1409" s="88"/>
      <c r="N1409" s="88"/>
      <c r="O1409" s="88"/>
      <c r="P1409" s="88"/>
      <c r="Q1409" s="88"/>
      <c r="R1409" s="88"/>
      <c r="S1409" s="88"/>
    </row>
    <row r="1410" spans="1:19" s="87" customFormat="1" ht="12.75" x14ac:dyDescent="0.2">
      <c r="A1410" s="51"/>
      <c r="L1410" s="88"/>
      <c r="M1410" s="88"/>
      <c r="N1410" s="88"/>
      <c r="O1410" s="88"/>
      <c r="P1410" s="88"/>
      <c r="Q1410" s="88"/>
      <c r="R1410" s="88"/>
      <c r="S1410" s="88"/>
    </row>
    <row r="1411" spans="1:19" s="87" customFormat="1" ht="12.75" x14ac:dyDescent="0.2">
      <c r="A1411" s="51"/>
      <c r="L1411" s="88"/>
      <c r="M1411" s="88"/>
      <c r="N1411" s="88"/>
      <c r="O1411" s="88"/>
      <c r="P1411" s="88"/>
      <c r="Q1411" s="88"/>
      <c r="R1411" s="88"/>
      <c r="S1411" s="88"/>
    </row>
    <row r="1412" spans="1:19" s="87" customFormat="1" ht="12.75" x14ac:dyDescent="0.2">
      <c r="A1412" s="51"/>
      <c r="L1412" s="88"/>
      <c r="M1412" s="88"/>
      <c r="N1412" s="88"/>
      <c r="O1412" s="88"/>
      <c r="P1412" s="88"/>
      <c r="Q1412" s="88"/>
      <c r="R1412" s="88"/>
      <c r="S1412" s="88"/>
    </row>
    <row r="1413" spans="1:19" s="87" customFormat="1" ht="12.75" x14ac:dyDescent="0.2">
      <c r="A1413" s="51"/>
      <c r="L1413" s="88"/>
      <c r="M1413" s="88"/>
      <c r="N1413" s="88"/>
      <c r="O1413" s="88"/>
      <c r="P1413" s="88"/>
      <c r="Q1413" s="88"/>
      <c r="R1413" s="88"/>
      <c r="S1413" s="88"/>
    </row>
    <row r="1414" spans="1:19" s="87" customFormat="1" ht="12.75" x14ac:dyDescent="0.2">
      <c r="A1414" s="51"/>
      <c r="L1414" s="88"/>
      <c r="M1414" s="88"/>
      <c r="N1414" s="88"/>
      <c r="O1414" s="88"/>
      <c r="P1414" s="88"/>
      <c r="Q1414" s="88"/>
      <c r="R1414" s="88"/>
      <c r="S1414" s="88"/>
    </row>
    <row r="1415" spans="1:19" s="87" customFormat="1" ht="12.75" x14ac:dyDescent="0.2">
      <c r="A1415" s="51"/>
      <c r="L1415" s="88"/>
      <c r="M1415" s="88"/>
      <c r="N1415" s="88"/>
      <c r="O1415" s="88"/>
      <c r="P1415" s="88"/>
      <c r="Q1415" s="88"/>
      <c r="R1415" s="88"/>
      <c r="S1415" s="88"/>
    </row>
    <row r="1416" spans="1:19" s="87" customFormat="1" ht="12.75" x14ac:dyDescent="0.2">
      <c r="A1416" s="51"/>
      <c r="L1416" s="88"/>
      <c r="M1416" s="88"/>
      <c r="N1416" s="88"/>
      <c r="O1416" s="88"/>
      <c r="P1416" s="88"/>
      <c r="Q1416" s="88"/>
      <c r="R1416" s="88"/>
      <c r="S1416" s="88"/>
    </row>
    <row r="1417" spans="1:19" s="87" customFormat="1" ht="12.75" x14ac:dyDescent="0.2">
      <c r="A1417" s="51"/>
      <c r="L1417" s="88"/>
      <c r="M1417" s="88"/>
      <c r="N1417" s="88"/>
      <c r="O1417" s="88"/>
      <c r="P1417" s="88"/>
      <c r="Q1417" s="88"/>
      <c r="R1417" s="88"/>
      <c r="S1417" s="88"/>
    </row>
    <row r="1418" spans="1:19" s="87" customFormat="1" ht="12.75" x14ac:dyDescent="0.2">
      <c r="A1418" s="51"/>
      <c r="L1418" s="88"/>
      <c r="M1418" s="88"/>
      <c r="N1418" s="88"/>
      <c r="O1418" s="88"/>
      <c r="P1418" s="88"/>
      <c r="Q1418" s="88"/>
      <c r="R1418" s="88"/>
      <c r="S1418" s="88"/>
    </row>
    <row r="1419" spans="1:19" s="87" customFormat="1" ht="12.75" x14ac:dyDescent="0.2">
      <c r="A1419" s="51"/>
      <c r="L1419" s="88"/>
      <c r="M1419" s="88"/>
      <c r="N1419" s="88"/>
      <c r="O1419" s="88"/>
      <c r="P1419" s="88"/>
      <c r="Q1419" s="88"/>
      <c r="R1419" s="88"/>
      <c r="S1419" s="88"/>
    </row>
    <row r="1420" spans="1:19" s="87" customFormat="1" ht="12.75" x14ac:dyDescent="0.2">
      <c r="A1420" s="51"/>
      <c r="L1420" s="88"/>
      <c r="M1420" s="88"/>
      <c r="N1420" s="88"/>
      <c r="O1420" s="88"/>
      <c r="P1420" s="88"/>
      <c r="Q1420" s="88"/>
      <c r="R1420" s="88"/>
      <c r="S1420" s="88"/>
    </row>
    <row r="1421" spans="1:19" s="87" customFormat="1" ht="12.75" x14ac:dyDescent="0.2">
      <c r="A1421" s="51"/>
      <c r="L1421" s="88"/>
      <c r="M1421" s="88"/>
      <c r="N1421" s="88"/>
      <c r="O1421" s="88"/>
      <c r="P1421" s="88"/>
      <c r="Q1421" s="88"/>
      <c r="R1421" s="88"/>
      <c r="S1421" s="88"/>
    </row>
    <row r="1422" spans="1:19" s="87" customFormat="1" ht="12.75" x14ac:dyDescent="0.2">
      <c r="A1422" s="51"/>
      <c r="L1422" s="88"/>
      <c r="M1422" s="88"/>
      <c r="N1422" s="88"/>
      <c r="O1422" s="88"/>
      <c r="P1422" s="88"/>
      <c r="Q1422" s="88"/>
      <c r="R1422" s="88"/>
      <c r="S1422" s="88"/>
    </row>
    <row r="1423" spans="1:19" s="87" customFormat="1" ht="12.75" x14ac:dyDescent="0.2">
      <c r="A1423" s="51"/>
      <c r="L1423" s="88"/>
      <c r="M1423" s="88"/>
      <c r="N1423" s="88"/>
      <c r="O1423" s="88"/>
      <c r="P1423" s="88"/>
      <c r="Q1423" s="88"/>
      <c r="R1423" s="88"/>
      <c r="S1423" s="88"/>
    </row>
    <row r="1424" spans="1:19" s="87" customFormat="1" ht="12.75" x14ac:dyDescent="0.2">
      <c r="A1424" s="51"/>
      <c r="L1424" s="88"/>
      <c r="M1424" s="88"/>
      <c r="N1424" s="88"/>
      <c r="O1424" s="88"/>
      <c r="P1424" s="88"/>
      <c r="Q1424" s="88"/>
      <c r="R1424" s="88"/>
      <c r="S1424" s="88"/>
    </row>
    <row r="1425" spans="1:19" s="87" customFormat="1" ht="12.75" x14ac:dyDescent="0.2">
      <c r="A1425" s="51"/>
      <c r="L1425" s="88"/>
      <c r="M1425" s="88"/>
      <c r="N1425" s="88"/>
      <c r="O1425" s="88"/>
      <c r="P1425" s="88"/>
      <c r="Q1425" s="88"/>
      <c r="R1425" s="88"/>
      <c r="S1425" s="88"/>
    </row>
    <row r="1426" spans="1:19" s="87" customFormat="1" ht="12.75" x14ac:dyDescent="0.2">
      <c r="A1426" s="51"/>
      <c r="L1426" s="88"/>
      <c r="M1426" s="88"/>
      <c r="N1426" s="88"/>
      <c r="O1426" s="88"/>
      <c r="P1426" s="88"/>
      <c r="Q1426" s="88"/>
      <c r="R1426" s="88"/>
      <c r="S1426" s="88"/>
    </row>
    <row r="1427" spans="1:19" s="87" customFormat="1" ht="12.75" x14ac:dyDescent="0.2">
      <c r="A1427" s="51"/>
      <c r="L1427" s="88"/>
      <c r="M1427" s="88"/>
      <c r="N1427" s="88"/>
      <c r="O1427" s="88"/>
      <c r="P1427" s="88"/>
      <c r="Q1427" s="88"/>
      <c r="R1427" s="88"/>
      <c r="S1427" s="88"/>
    </row>
    <row r="1428" spans="1:19" s="87" customFormat="1" ht="12.75" x14ac:dyDescent="0.2">
      <c r="A1428" s="51"/>
      <c r="L1428" s="88"/>
      <c r="M1428" s="88"/>
      <c r="N1428" s="88"/>
      <c r="O1428" s="88"/>
      <c r="P1428" s="88"/>
      <c r="Q1428" s="88"/>
      <c r="R1428" s="88"/>
      <c r="S1428" s="88"/>
    </row>
    <row r="1429" spans="1:19" s="87" customFormat="1" ht="12.75" x14ac:dyDescent="0.2">
      <c r="A1429" s="51"/>
      <c r="L1429" s="88"/>
      <c r="M1429" s="88"/>
      <c r="N1429" s="88"/>
      <c r="O1429" s="88"/>
      <c r="P1429" s="88"/>
      <c r="Q1429" s="88"/>
      <c r="R1429" s="88"/>
      <c r="S1429" s="88"/>
    </row>
    <row r="1430" spans="1:19" s="87" customFormat="1" ht="12.75" x14ac:dyDescent="0.2">
      <c r="A1430" s="51"/>
      <c r="L1430" s="88"/>
      <c r="M1430" s="88"/>
      <c r="N1430" s="88"/>
      <c r="O1430" s="88"/>
      <c r="P1430" s="88"/>
      <c r="Q1430" s="88"/>
      <c r="R1430" s="88"/>
      <c r="S1430" s="88"/>
    </row>
    <row r="1431" spans="1:19" s="87" customFormat="1" ht="12.75" x14ac:dyDescent="0.2">
      <c r="A1431" s="51"/>
      <c r="L1431" s="88"/>
      <c r="M1431" s="88"/>
      <c r="N1431" s="88"/>
      <c r="O1431" s="88"/>
      <c r="P1431" s="88"/>
      <c r="Q1431" s="88"/>
      <c r="R1431" s="88"/>
      <c r="S1431" s="88"/>
    </row>
    <row r="1432" spans="1:19" s="87" customFormat="1" ht="12.75" x14ac:dyDescent="0.2">
      <c r="A1432" s="51"/>
      <c r="L1432" s="88"/>
      <c r="M1432" s="88"/>
      <c r="N1432" s="88"/>
      <c r="O1432" s="88"/>
      <c r="P1432" s="88"/>
      <c r="Q1432" s="88"/>
      <c r="R1432" s="88"/>
      <c r="S1432" s="88"/>
    </row>
    <row r="1433" spans="1:19" s="87" customFormat="1" ht="12.75" x14ac:dyDescent="0.2">
      <c r="A1433" s="51"/>
      <c r="L1433" s="88"/>
      <c r="M1433" s="88"/>
      <c r="N1433" s="88"/>
      <c r="O1433" s="88"/>
      <c r="P1433" s="88"/>
      <c r="Q1433" s="88"/>
      <c r="R1433" s="88"/>
      <c r="S1433" s="88"/>
    </row>
    <row r="1434" spans="1:19" s="87" customFormat="1" ht="12.75" x14ac:dyDescent="0.2">
      <c r="A1434" s="51"/>
      <c r="L1434" s="88"/>
      <c r="M1434" s="88"/>
      <c r="N1434" s="88"/>
      <c r="O1434" s="88"/>
      <c r="P1434" s="88"/>
      <c r="Q1434" s="88"/>
      <c r="R1434" s="88"/>
      <c r="S1434" s="88"/>
    </row>
    <row r="1435" spans="1:19" s="87" customFormat="1" ht="12.75" x14ac:dyDescent="0.2">
      <c r="A1435" s="51"/>
      <c r="L1435" s="88"/>
      <c r="M1435" s="88"/>
      <c r="N1435" s="88"/>
      <c r="O1435" s="88"/>
      <c r="P1435" s="88"/>
      <c r="Q1435" s="88"/>
      <c r="R1435" s="88"/>
      <c r="S1435" s="88"/>
    </row>
    <row r="1436" spans="1:19" s="87" customFormat="1" ht="12.75" x14ac:dyDescent="0.2">
      <c r="A1436" s="51"/>
      <c r="L1436" s="88"/>
      <c r="M1436" s="88"/>
      <c r="N1436" s="88"/>
      <c r="O1436" s="88"/>
      <c r="P1436" s="88"/>
      <c r="Q1436" s="88"/>
      <c r="R1436" s="88"/>
      <c r="S1436" s="88"/>
    </row>
    <row r="1437" spans="1:19" s="87" customFormat="1" ht="12.75" x14ac:dyDescent="0.2">
      <c r="A1437" s="51"/>
      <c r="L1437" s="88"/>
      <c r="M1437" s="88"/>
      <c r="N1437" s="88"/>
      <c r="O1437" s="88"/>
      <c r="P1437" s="88"/>
      <c r="Q1437" s="88"/>
      <c r="R1437" s="88"/>
      <c r="S1437" s="88"/>
    </row>
    <row r="1438" spans="1:19" s="87" customFormat="1" ht="12.75" x14ac:dyDescent="0.2">
      <c r="A1438" s="51"/>
      <c r="L1438" s="88"/>
      <c r="M1438" s="88"/>
      <c r="N1438" s="88"/>
      <c r="O1438" s="88"/>
      <c r="P1438" s="88"/>
      <c r="Q1438" s="88"/>
      <c r="R1438" s="88"/>
      <c r="S1438" s="88"/>
    </row>
    <row r="1439" spans="1:19" s="87" customFormat="1" ht="12.75" x14ac:dyDescent="0.2">
      <c r="A1439" s="51"/>
      <c r="L1439" s="88"/>
      <c r="M1439" s="88"/>
      <c r="N1439" s="88"/>
      <c r="O1439" s="88"/>
      <c r="P1439" s="88"/>
      <c r="Q1439" s="88"/>
      <c r="R1439" s="88"/>
      <c r="S1439" s="88"/>
    </row>
    <row r="1440" spans="1:19" s="87" customFormat="1" ht="12.75" x14ac:dyDescent="0.2">
      <c r="A1440" s="51"/>
      <c r="L1440" s="88"/>
      <c r="M1440" s="88"/>
      <c r="N1440" s="88"/>
      <c r="O1440" s="88"/>
      <c r="P1440" s="88"/>
      <c r="Q1440" s="88"/>
      <c r="R1440" s="88"/>
      <c r="S1440" s="88"/>
    </row>
    <row r="1441" spans="1:19" s="87" customFormat="1" ht="12.75" x14ac:dyDescent="0.2">
      <c r="A1441" s="51"/>
      <c r="L1441" s="88"/>
      <c r="M1441" s="88"/>
      <c r="N1441" s="88"/>
      <c r="O1441" s="88"/>
      <c r="P1441" s="88"/>
      <c r="Q1441" s="88"/>
      <c r="R1441" s="88"/>
      <c r="S1441" s="88"/>
    </row>
    <row r="1442" spans="1:19" s="87" customFormat="1" ht="12.75" x14ac:dyDescent="0.2">
      <c r="A1442" s="51"/>
      <c r="L1442" s="88"/>
      <c r="M1442" s="88"/>
      <c r="N1442" s="88"/>
      <c r="O1442" s="88"/>
      <c r="P1442" s="88"/>
      <c r="Q1442" s="88"/>
      <c r="R1442" s="88"/>
      <c r="S1442" s="88"/>
    </row>
    <row r="1443" spans="1:19" s="87" customFormat="1" ht="12.75" x14ac:dyDescent="0.2">
      <c r="A1443" s="51"/>
      <c r="L1443" s="88"/>
      <c r="M1443" s="88"/>
      <c r="N1443" s="88"/>
      <c r="O1443" s="88"/>
      <c r="P1443" s="88"/>
      <c r="Q1443" s="88"/>
      <c r="R1443" s="88"/>
      <c r="S1443" s="88"/>
    </row>
    <row r="1444" spans="1:19" s="87" customFormat="1" ht="12.75" x14ac:dyDescent="0.2">
      <c r="A1444" s="51"/>
      <c r="L1444" s="88"/>
      <c r="M1444" s="88"/>
      <c r="N1444" s="88"/>
      <c r="O1444" s="88"/>
      <c r="P1444" s="88"/>
      <c r="Q1444" s="88"/>
      <c r="R1444" s="88"/>
      <c r="S1444" s="88"/>
    </row>
    <row r="1445" spans="1:19" s="87" customFormat="1" ht="12.75" x14ac:dyDescent="0.2">
      <c r="A1445" s="51"/>
      <c r="L1445" s="88"/>
      <c r="M1445" s="88"/>
      <c r="N1445" s="88"/>
      <c r="O1445" s="88"/>
      <c r="P1445" s="88"/>
      <c r="Q1445" s="88"/>
      <c r="R1445" s="88"/>
      <c r="S1445" s="88"/>
    </row>
    <row r="1446" spans="1:19" s="87" customFormat="1" ht="12.75" x14ac:dyDescent="0.2">
      <c r="A1446" s="51"/>
      <c r="L1446" s="88"/>
      <c r="M1446" s="88"/>
      <c r="N1446" s="88"/>
      <c r="O1446" s="88"/>
      <c r="P1446" s="88"/>
      <c r="Q1446" s="88"/>
      <c r="R1446" s="88"/>
      <c r="S1446" s="88"/>
    </row>
    <row r="1447" spans="1:19" s="87" customFormat="1" ht="12.75" x14ac:dyDescent="0.2">
      <c r="A1447" s="51"/>
      <c r="L1447" s="88"/>
      <c r="M1447" s="88"/>
      <c r="N1447" s="88"/>
      <c r="O1447" s="88"/>
      <c r="P1447" s="88"/>
      <c r="Q1447" s="88"/>
      <c r="R1447" s="88"/>
      <c r="S1447" s="88"/>
    </row>
    <row r="1448" spans="1:19" s="87" customFormat="1" ht="12.75" x14ac:dyDescent="0.2">
      <c r="A1448" s="51"/>
      <c r="L1448" s="88"/>
      <c r="M1448" s="88"/>
      <c r="N1448" s="88"/>
      <c r="O1448" s="88"/>
      <c r="P1448" s="88"/>
      <c r="Q1448" s="88"/>
      <c r="R1448" s="88"/>
      <c r="S1448" s="88"/>
    </row>
    <row r="1449" spans="1:19" s="87" customFormat="1" ht="12.75" x14ac:dyDescent="0.2">
      <c r="A1449" s="51"/>
      <c r="L1449" s="88"/>
      <c r="M1449" s="88"/>
      <c r="N1449" s="88"/>
      <c r="O1449" s="88"/>
      <c r="P1449" s="88"/>
      <c r="Q1449" s="88"/>
      <c r="R1449" s="88"/>
      <c r="S1449" s="88"/>
    </row>
    <row r="1450" spans="1:19" s="87" customFormat="1" ht="12.75" x14ac:dyDescent="0.2">
      <c r="A1450" s="51"/>
      <c r="L1450" s="88"/>
      <c r="M1450" s="88"/>
      <c r="N1450" s="88"/>
      <c r="O1450" s="88"/>
      <c r="P1450" s="88"/>
      <c r="Q1450" s="88"/>
      <c r="R1450" s="88"/>
      <c r="S1450" s="88"/>
    </row>
    <row r="1451" spans="1:19" s="87" customFormat="1" ht="12.75" x14ac:dyDescent="0.2">
      <c r="A1451" s="51"/>
      <c r="L1451" s="88"/>
      <c r="M1451" s="88"/>
      <c r="N1451" s="88"/>
      <c r="O1451" s="88"/>
      <c r="P1451" s="88"/>
      <c r="Q1451" s="88"/>
      <c r="R1451" s="88"/>
      <c r="S1451" s="88"/>
    </row>
    <row r="1452" spans="1:19" s="87" customFormat="1" ht="12.75" x14ac:dyDescent="0.2">
      <c r="A1452" s="51"/>
      <c r="L1452" s="88"/>
      <c r="M1452" s="88"/>
      <c r="N1452" s="88"/>
      <c r="O1452" s="88"/>
      <c r="P1452" s="88"/>
      <c r="Q1452" s="88"/>
      <c r="R1452" s="88"/>
      <c r="S1452" s="88"/>
    </row>
    <row r="1453" spans="1:19" s="87" customFormat="1" ht="12.75" x14ac:dyDescent="0.2">
      <c r="A1453" s="51"/>
      <c r="L1453" s="88"/>
      <c r="M1453" s="88"/>
      <c r="N1453" s="88"/>
      <c r="O1453" s="88"/>
      <c r="P1453" s="88"/>
      <c r="Q1453" s="88"/>
      <c r="R1453" s="88"/>
      <c r="S1453" s="88"/>
    </row>
    <row r="1454" spans="1:19" s="87" customFormat="1" ht="12.75" x14ac:dyDescent="0.2">
      <c r="A1454" s="51"/>
      <c r="L1454" s="88"/>
      <c r="M1454" s="88"/>
      <c r="N1454" s="88"/>
      <c r="O1454" s="88"/>
      <c r="P1454" s="88"/>
      <c r="Q1454" s="88"/>
      <c r="R1454" s="88"/>
      <c r="S1454" s="88"/>
    </row>
    <row r="1455" spans="1:19" s="87" customFormat="1" ht="12.75" x14ac:dyDescent="0.2">
      <c r="A1455" s="51"/>
      <c r="L1455" s="88"/>
      <c r="M1455" s="88"/>
      <c r="N1455" s="88"/>
      <c r="O1455" s="88"/>
      <c r="P1455" s="88"/>
      <c r="Q1455" s="88"/>
      <c r="R1455" s="88"/>
      <c r="S1455" s="88"/>
    </row>
    <row r="1456" spans="1:19" s="87" customFormat="1" ht="12.75" x14ac:dyDescent="0.2">
      <c r="A1456" s="51"/>
      <c r="L1456" s="88"/>
      <c r="M1456" s="88"/>
      <c r="N1456" s="88"/>
      <c r="O1456" s="88"/>
      <c r="P1456" s="88"/>
      <c r="Q1456" s="88"/>
      <c r="R1456" s="88"/>
      <c r="S1456" s="88"/>
    </row>
    <row r="1457" spans="1:19" s="87" customFormat="1" ht="12.75" x14ac:dyDescent="0.2">
      <c r="A1457" s="51"/>
      <c r="L1457" s="88"/>
      <c r="M1457" s="88"/>
      <c r="N1457" s="88"/>
      <c r="O1457" s="88"/>
      <c r="P1457" s="88"/>
      <c r="Q1457" s="88"/>
      <c r="R1457" s="88"/>
      <c r="S1457" s="88"/>
    </row>
    <row r="1458" spans="1:19" s="87" customFormat="1" ht="12.75" x14ac:dyDescent="0.2">
      <c r="A1458" s="51"/>
      <c r="L1458" s="88"/>
      <c r="M1458" s="88"/>
      <c r="N1458" s="88"/>
      <c r="O1458" s="88"/>
      <c r="P1458" s="88"/>
      <c r="Q1458" s="88"/>
      <c r="R1458" s="88"/>
      <c r="S1458" s="88"/>
    </row>
    <row r="1459" spans="1:19" s="87" customFormat="1" ht="12.75" x14ac:dyDescent="0.2">
      <c r="A1459" s="51"/>
      <c r="L1459" s="88"/>
      <c r="M1459" s="88"/>
      <c r="N1459" s="88"/>
      <c r="O1459" s="88"/>
      <c r="P1459" s="88"/>
      <c r="Q1459" s="88"/>
      <c r="R1459" s="88"/>
      <c r="S1459" s="88"/>
    </row>
    <row r="1460" spans="1:19" s="87" customFormat="1" ht="12.75" x14ac:dyDescent="0.2">
      <c r="A1460" s="51"/>
      <c r="L1460" s="88"/>
      <c r="M1460" s="88"/>
      <c r="N1460" s="88"/>
      <c r="O1460" s="88"/>
      <c r="P1460" s="88"/>
      <c r="Q1460" s="88"/>
      <c r="R1460" s="88"/>
      <c r="S1460" s="88"/>
    </row>
    <row r="1461" spans="1:19" s="87" customFormat="1" ht="12.75" x14ac:dyDescent="0.2">
      <c r="A1461" s="51"/>
      <c r="L1461" s="88"/>
      <c r="M1461" s="88"/>
      <c r="N1461" s="88"/>
      <c r="O1461" s="88"/>
      <c r="P1461" s="88"/>
      <c r="Q1461" s="88"/>
      <c r="R1461" s="88"/>
      <c r="S1461" s="88"/>
    </row>
    <row r="1462" spans="1:19" s="87" customFormat="1" ht="12.75" x14ac:dyDescent="0.2">
      <c r="A1462" s="51"/>
      <c r="L1462" s="88"/>
      <c r="M1462" s="88"/>
      <c r="N1462" s="88"/>
      <c r="O1462" s="88"/>
      <c r="P1462" s="88"/>
      <c r="Q1462" s="88"/>
      <c r="R1462" s="88"/>
      <c r="S1462" s="88"/>
    </row>
    <row r="1463" spans="1:19" s="87" customFormat="1" ht="12.75" x14ac:dyDescent="0.2">
      <c r="A1463" s="51"/>
      <c r="L1463" s="88"/>
      <c r="M1463" s="88"/>
      <c r="N1463" s="88"/>
      <c r="O1463" s="88"/>
      <c r="P1463" s="88"/>
      <c r="Q1463" s="88"/>
      <c r="R1463" s="88"/>
      <c r="S1463" s="88"/>
    </row>
    <row r="1464" spans="1:19" s="87" customFormat="1" ht="12.75" x14ac:dyDescent="0.2">
      <c r="A1464" s="51"/>
      <c r="L1464" s="88"/>
      <c r="M1464" s="88"/>
      <c r="N1464" s="88"/>
      <c r="O1464" s="88"/>
      <c r="P1464" s="88"/>
      <c r="Q1464" s="88"/>
      <c r="R1464" s="88"/>
      <c r="S1464" s="88"/>
    </row>
    <row r="1465" spans="1:19" s="87" customFormat="1" ht="12.75" x14ac:dyDescent="0.2">
      <c r="A1465" s="51"/>
      <c r="L1465" s="88"/>
      <c r="M1465" s="88"/>
      <c r="N1465" s="88"/>
      <c r="O1465" s="88"/>
      <c r="P1465" s="88"/>
      <c r="Q1465" s="88"/>
      <c r="R1465" s="88"/>
      <c r="S1465" s="88"/>
    </row>
    <row r="1466" spans="1:19" s="87" customFormat="1" ht="12.75" x14ac:dyDescent="0.2">
      <c r="A1466" s="51"/>
      <c r="L1466" s="88"/>
      <c r="M1466" s="88"/>
      <c r="N1466" s="88"/>
      <c r="O1466" s="88"/>
      <c r="P1466" s="88"/>
      <c r="Q1466" s="88"/>
      <c r="R1466" s="88"/>
      <c r="S1466" s="88"/>
    </row>
    <row r="1467" spans="1:19" s="87" customFormat="1" ht="12.75" x14ac:dyDescent="0.2">
      <c r="A1467" s="51"/>
      <c r="L1467" s="88"/>
      <c r="M1467" s="88"/>
      <c r="N1467" s="88"/>
      <c r="O1467" s="88"/>
      <c r="P1467" s="88"/>
      <c r="Q1467" s="88"/>
      <c r="R1467" s="88"/>
      <c r="S1467" s="88"/>
    </row>
    <row r="1468" spans="1:19" s="87" customFormat="1" ht="12.75" x14ac:dyDescent="0.2">
      <c r="A1468" s="51"/>
      <c r="L1468" s="88"/>
      <c r="M1468" s="88"/>
      <c r="N1468" s="88"/>
      <c r="O1468" s="88"/>
      <c r="P1468" s="88"/>
      <c r="Q1468" s="88"/>
      <c r="R1468" s="88"/>
      <c r="S1468" s="88"/>
    </row>
    <row r="1469" spans="1:19" s="87" customFormat="1" ht="12.75" x14ac:dyDescent="0.2">
      <c r="A1469" s="51"/>
      <c r="L1469" s="88"/>
      <c r="M1469" s="88"/>
      <c r="N1469" s="88"/>
      <c r="O1469" s="88"/>
      <c r="P1469" s="88"/>
      <c r="Q1469" s="88"/>
      <c r="R1469" s="88"/>
      <c r="S1469" s="88"/>
    </row>
    <row r="1470" spans="1:19" s="87" customFormat="1" ht="12.75" x14ac:dyDescent="0.2">
      <c r="A1470" s="51"/>
      <c r="L1470" s="88"/>
      <c r="M1470" s="88"/>
      <c r="N1470" s="88"/>
      <c r="O1470" s="88"/>
      <c r="P1470" s="88"/>
      <c r="Q1470" s="88"/>
      <c r="R1470" s="88"/>
      <c r="S1470" s="88"/>
    </row>
    <row r="1471" spans="1:19" s="87" customFormat="1" ht="12.75" x14ac:dyDescent="0.2">
      <c r="A1471" s="51"/>
      <c r="L1471" s="88"/>
      <c r="M1471" s="88"/>
      <c r="N1471" s="88"/>
      <c r="O1471" s="88"/>
      <c r="P1471" s="88"/>
      <c r="Q1471" s="88"/>
      <c r="R1471" s="88"/>
      <c r="S1471" s="88"/>
    </row>
    <row r="1472" spans="1:19" s="87" customFormat="1" ht="12.75" x14ac:dyDescent="0.2">
      <c r="A1472" s="51"/>
      <c r="L1472" s="88"/>
      <c r="M1472" s="88"/>
      <c r="N1472" s="88"/>
      <c r="O1472" s="88"/>
      <c r="P1472" s="88"/>
      <c r="Q1472" s="88"/>
      <c r="R1472" s="88"/>
      <c r="S1472" s="88"/>
    </row>
    <row r="1473" spans="1:19" s="87" customFormat="1" ht="12.75" x14ac:dyDescent="0.2">
      <c r="A1473" s="51"/>
      <c r="L1473" s="88"/>
      <c r="M1473" s="88"/>
      <c r="N1473" s="88"/>
      <c r="O1473" s="88"/>
      <c r="P1473" s="88"/>
      <c r="Q1473" s="88"/>
      <c r="R1473" s="88"/>
      <c r="S1473" s="88"/>
    </row>
    <row r="1474" spans="1:19" s="87" customFormat="1" ht="12.75" x14ac:dyDescent="0.2">
      <c r="A1474" s="51"/>
      <c r="L1474" s="88"/>
      <c r="M1474" s="88"/>
      <c r="N1474" s="88"/>
      <c r="O1474" s="88"/>
      <c r="P1474" s="88"/>
      <c r="Q1474" s="88"/>
      <c r="R1474" s="88"/>
      <c r="S1474" s="88"/>
    </row>
    <row r="1475" spans="1:19" s="87" customFormat="1" ht="12.75" x14ac:dyDescent="0.2">
      <c r="A1475" s="51"/>
      <c r="L1475" s="88"/>
      <c r="M1475" s="88"/>
      <c r="N1475" s="88"/>
      <c r="O1475" s="88"/>
      <c r="P1475" s="88"/>
      <c r="Q1475" s="88"/>
      <c r="R1475" s="88"/>
      <c r="S1475" s="88"/>
    </row>
    <row r="1476" spans="1:19" s="87" customFormat="1" ht="12.75" x14ac:dyDescent="0.2">
      <c r="A1476" s="51"/>
      <c r="L1476" s="88"/>
      <c r="M1476" s="88"/>
      <c r="N1476" s="88"/>
      <c r="O1476" s="88"/>
      <c r="P1476" s="88"/>
      <c r="Q1476" s="88"/>
      <c r="R1476" s="88"/>
      <c r="S1476" s="88"/>
    </row>
    <row r="1477" spans="1:19" s="87" customFormat="1" ht="12.75" x14ac:dyDescent="0.2">
      <c r="A1477" s="51"/>
      <c r="L1477" s="88"/>
      <c r="M1477" s="88"/>
      <c r="N1477" s="88"/>
      <c r="O1477" s="88"/>
      <c r="P1477" s="88"/>
      <c r="Q1477" s="88"/>
      <c r="R1477" s="88"/>
      <c r="S1477" s="88"/>
    </row>
    <row r="1478" spans="1:19" s="87" customFormat="1" ht="12.75" x14ac:dyDescent="0.2">
      <c r="A1478" s="51"/>
      <c r="L1478" s="88"/>
      <c r="M1478" s="88"/>
      <c r="N1478" s="88"/>
      <c r="O1478" s="88"/>
      <c r="P1478" s="88"/>
      <c r="Q1478" s="88"/>
      <c r="R1478" s="88"/>
      <c r="S1478" s="88"/>
    </row>
    <row r="1479" spans="1:19" s="87" customFormat="1" ht="12.75" x14ac:dyDescent="0.2">
      <c r="A1479" s="51"/>
      <c r="L1479" s="88"/>
      <c r="M1479" s="88"/>
      <c r="N1479" s="88"/>
      <c r="O1479" s="88"/>
      <c r="P1479" s="88"/>
      <c r="Q1479" s="88"/>
      <c r="R1479" s="88"/>
      <c r="S1479" s="88"/>
    </row>
    <row r="1480" spans="1:19" s="87" customFormat="1" ht="12.75" x14ac:dyDescent="0.2">
      <c r="A1480" s="51"/>
      <c r="L1480" s="88"/>
      <c r="M1480" s="88"/>
      <c r="N1480" s="88"/>
      <c r="O1480" s="88"/>
      <c r="P1480" s="88"/>
      <c r="Q1480" s="88"/>
      <c r="R1480" s="88"/>
      <c r="S1480" s="88"/>
    </row>
    <row r="1481" spans="1:19" s="87" customFormat="1" ht="12.75" x14ac:dyDescent="0.2">
      <c r="A1481" s="51"/>
      <c r="L1481" s="88"/>
      <c r="M1481" s="88"/>
      <c r="N1481" s="88"/>
      <c r="O1481" s="88"/>
      <c r="P1481" s="88"/>
      <c r="Q1481" s="88"/>
      <c r="R1481" s="88"/>
      <c r="S1481" s="88"/>
    </row>
    <row r="1482" spans="1:19" s="87" customFormat="1" ht="12.75" x14ac:dyDescent="0.2">
      <c r="A1482" s="51"/>
      <c r="L1482" s="88"/>
      <c r="M1482" s="88"/>
      <c r="N1482" s="88"/>
      <c r="O1482" s="88"/>
      <c r="P1482" s="88"/>
      <c r="Q1482" s="88"/>
      <c r="R1482" s="88"/>
      <c r="S1482" s="88"/>
    </row>
    <row r="1483" spans="1:19" s="87" customFormat="1" ht="12.75" x14ac:dyDescent="0.2">
      <c r="A1483" s="51"/>
      <c r="L1483" s="88"/>
      <c r="M1483" s="88"/>
      <c r="N1483" s="88"/>
      <c r="O1483" s="88"/>
      <c r="P1483" s="88"/>
      <c r="Q1483" s="88"/>
      <c r="R1483" s="88"/>
      <c r="S1483" s="88"/>
    </row>
    <row r="1484" spans="1:19" s="87" customFormat="1" ht="12.75" x14ac:dyDescent="0.2">
      <c r="A1484" s="51"/>
      <c r="L1484" s="88"/>
      <c r="M1484" s="88"/>
      <c r="N1484" s="88"/>
      <c r="O1484" s="88"/>
      <c r="P1484" s="88"/>
      <c r="Q1484" s="88"/>
      <c r="R1484" s="88"/>
      <c r="S1484" s="88"/>
    </row>
    <row r="1485" spans="1:19" s="87" customFormat="1" ht="12.75" x14ac:dyDescent="0.2">
      <c r="A1485" s="51"/>
      <c r="L1485" s="88"/>
      <c r="M1485" s="88"/>
      <c r="N1485" s="88"/>
      <c r="O1485" s="88"/>
      <c r="P1485" s="88"/>
      <c r="Q1485" s="88"/>
      <c r="R1485" s="88"/>
      <c r="S1485" s="88"/>
    </row>
    <row r="1486" spans="1:19" s="87" customFormat="1" ht="12.75" x14ac:dyDescent="0.2">
      <c r="A1486" s="51"/>
      <c r="L1486" s="88"/>
      <c r="M1486" s="88"/>
      <c r="N1486" s="88"/>
      <c r="O1486" s="88"/>
      <c r="P1486" s="88"/>
      <c r="Q1486" s="88"/>
      <c r="R1486" s="88"/>
      <c r="S1486" s="88"/>
    </row>
    <row r="1487" spans="1:19" s="87" customFormat="1" ht="12.75" x14ac:dyDescent="0.2">
      <c r="A1487" s="51"/>
      <c r="L1487" s="88"/>
      <c r="M1487" s="88"/>
      <c r="N1487" s="88"/>
      <c r="O1487" s="88"/>
      <c r="P1487" s="88"/>
      <c r="Q1487" s="88"/>
      <c r="R1487" s="88"/>
      <c r="S1487" s="88"/>
    </row>
    <row r="1488" spans="1:19" s="87" customFormat="1" ht="12.75" x14ac:dyDescent="0.2">
      <c r="A1488" s="51"/>
      <c r="L1488" s="88"/>
      <c r="M1488" s="88"/>
      <c r="N1488" s="88"/>
      <c r="O1488" s="88"/>
      <c r="P1488" s="88"/>
      <c r="Q1488" s="88"/>
      <c r="R1488" s="88"/>
      <c r="S1488" s="88"/>
    </row>
    <row r="1489" spans="1:19" s="87" customFormat="1" ht="12.75" x14ac:dyDescent="0.2">
      <c r="A1489" s="51"/>
      <c r="L1489" s="88"/>
      <c r="M1489" s="88"/>
      <c r="N1489" s="88"/>
      <c r="O1489" s="88"/>
      <c r="P1489" s="88"/>
      <c r="Q1489" s="88"/>
      <c r="R1489" s="88"/>
      <c r="S1489" s="88"/>
    </row>
    <row r="1490" spans="1:19" s="87" customFormat="1" ht="12.75" x14ac:dyDescent="0.2">
      <c r="A1490" s="51"/>
      <c r="L1490" s="88"/>
      <c r="M1490" s="88"/>
      <c r="N1490" s="88"/>
      <c r="O1490" s="88"/>
      <c r="P1490" s="88"/>
      <c r="Q1490" s="88"/>
      <c r="R1490" s="88"/>
      <c r="S1490" s="88"/>
    </row>
    <row r="1491" spans="1:19" s="87" customFormat="1" ht="12.75" x14ac:dyDescent="0.2">
      <c r="A1491" s="51"/>
      <c r="L1491" s="88"/>
      <c r="M1491" s="88"/>
      <c r="N1491" s="88"/>
      <c r="O1491" s="88"/>
      <c r="P1491" s="88"/>
      <c r="Q1491" s="88"/>
      <c r="R1491" s="88"/>
      <c r="S1491" s="88"/>
    </row>
    <row r="1492" spans="1:19" s="87" customFormat="1" ht="12.75" x14ac:dyDescent="0.2">
      <c r="A1492" s="51"/>
      <c r="L1492" s="88"/>
      <c r="M1492" s="88"/>
      <c r="N1492" s="88"/>
      <c r="O1492" s="88"/>
      <c r="P1492" s="88"/>
      <c r="Q1492" s="88"/>
      <c r="R1492" s="88"/>
      <c r="S1492" s="88"/>
    </row>
    <row r="1493" spans="1:19" s="87" customFormat="1" ht="12.75" x14ac:dyDescent="0.2">
      <c r="A1493" s="51"/>
      <c r="L1493" s="88"/>
      <c r="M1493" s="88"/>
      <c r="N1493" s="88"/>
      <c r="O1493" s="88"/>
      <c r="P1493" s="88"/>
      <c r="Q1493" s="88"/>
      <c r="R1493" s="88"/>
      <c r="S1493" s="88"/>
    </row>
    <row r="1494" spans="1:19" s="87" customFormat="1" ht="12.75" x14ac:dyDescent="0.2">
      <c r="A1494" s="51"/>
      <c r="L1494" s="88"/>
      <c r="M1494" s="88"/>
      <c r="N1494" s="88"/>
      <c r="O1494" s="88"/>
      <c r="P1494" s="88"/>
      <c r="Q1494" s="88"/>
      <c r="R1494" s="88"/>
      <c r="S1494" s="88"/>
    </row>
    <row r="1495" spans="1:19" s="87" customFormat="1" ht="12.75" x14ac:dyDescent="0.2">
      <c r="A1495" s="51"/>
      <c r="L1495" s="88"/>
      <c r="M1495" s="88"/>
      <c r="N1495" s="88"/>
      <c r="O1495" s="88"/>
      <c r="P1495" s="88"/>
      <c r="Q1495" s="88"/>
      <c r="R1495" s="88"/>
      <c r="S1495" s="88"/>
    </row>
    <row r="1496" spans="1:19" s="87" customFormat="1" ht="12.75" x14ac:dyDescent="0.2">
      <c r="A1496" s="51"/>
      <c r="L1496" s="88"/>
      <c r="M1496" s="88"/>
      <c r="N1496" s="88"/>
      <c r="O1496" s="88"/>
      <c r="P1496" s="88"/>
      <c r="Q1496" s="88"/>
      <c r="R1496" s="88"/>
      <c r="S1496" s="88"/>
    </row>
    <row r="1497" spans="1:19" s="87" customFormat="1" ht="12.75" x14ac:dyDescent="0.2">
      <c r="A1497" s="51"/>
      <c r="L1497" s="88"/>
      <c r="M1497" s="88"/>
      <c r="N1497" s="88"/>
      <c r="O1497" s="88"/>
      <c r="P1497" s="88"/>
      <c r="Q1497" s="88"/>
      <c r="R1497" s="88"/>
      <c r="S1497" s="88"/>
    </row>
    <row r="1498" spans="1:19" s="87" customFormat="1" ht="12.75" x14ac:dyDescent="0.2">
      <c r="A1498" s="51"/>
      <c r="L1498" s="88"/>
      <c r="M1498" s="88"/>
      <c r="N1498" s="88"/>
      <c r="O1498" s="88"/>
      <c r="P1498" s="88"/>
      <c r="Q1498" s="88"/>
      <c r="R1498" s="88"/>
      <c r="S1498" s="88"/>
    </row>
    <row r="1499" spans="1:19" s="87" customFormat="1" ht="12.75" x14ac:dyDescent="0.2">
      <c r="A1499" s="51"/>
      <c r="L1499" s="88"/>
      <c r="M1499" s="88"/>
      <c r="N1499" s="88"/>
      <c r="O1499" s="88"/>
      <c r="P1499" s="88"/>
      <c r="Q1499" s="88"/>
      <c r="R1499" s="88"/>
      <c r="S1499" s="88"/>
    </row>
    <row r="1500" spans="1:19" s="87" customFormat="1" ht="12.75" x14ac:dyDescent="0.2">
      <c r="A1500" s="51"/>
      <c r="L1500" s="88"/>
      <c r="M1500" s="88"/>
      <c r="N1500" s="88"/>
      <c r="O1500" s="88"/>
      <c r="P1500" s="88"/>
      <c r="Q1500" s="88"/>
      <c r="R1500" s="88"/>
      <c r="S1500" s="88"/>
    </row>
    <row r="1501" spans="1:19" s="87" customFormat="1" ht="12.75" x14ac:dyDescent="0.2">
      <c r="A1501" s="51"/>
      <c r="L1501" s="88"/>
      <c r="M1501" s="88"/>
      <c r="N1501" s="88"/>
      <c r="O1501" s="88"/>
      <c r="P1501" s="88"/>
      <c r="Q1501" s="88"/>
      <c r="R1501" s="88"/>
      <c r="S1501" s="88"/>
    </row>
    <row r="1502" spans="1:19" s="87" customFormat="1" ht="12.75" x14ac:dyDescent="0.2">
      <c r="A1502" s="51"/>
      <c r="L1502" s="88"/>
      <c r="M1502" s="88"/>
      <c r="N1502" s="88"/>
      <c r="O1502" s="88"/>
      <c r="P1502" s="88"/>
      <c r="Q1502" s="88"/>
      <c r="R1502" s="88"/>
      <c r="S1502" s="88"/>
    </row>
    <row r="1503" spans="1:19" s="87" customFormat="1" ht="12.75" x14ac:dyDescent="0.2">
      <c r="A1503" s="51"/>
      <c r="L1503" s="88"/>
      <c r="M1503" s="88"/>
      <c r="N1503" s="88"/>
      <c r="O1503" s="88"/>
      <c r="P1503" s="88"/>
      <c r="Q1503" s="88"/>
      <c r="R1503" s="88"/>
      <c r="S1503" s="88"/>
    </row>
    <row r="1504" spans="1:19" s="87" customFormat="1" ht="12.75" x14ac:dyDescent="0.2">
      <c r="A1504" s="51"/>
      <c r="L1504" s="88"/>
      <c r="M1504" s="88"/>
      <c r="N1504" s="88"/>
      <c r="O1504" s="88"/>
      <c r="P1504" s="88"/>
      <c r="Q1504" s="88"/>
      <c r="R1504" s="88"/>
      <c r="S1504" s="88"/>
    </row>
    <row r="1505" spans="1:19" s="87" customFormat="1" ht="12.75" x14ac:dyDescent="0.2">
      <c r="A1505" s="51"/>
      <c r="L1505" s="88"/>
      <c r="M1505" s="88"/>
      <c r="N1505" s="88"/>
      <c r="O1505" s="88"/>
      <c r="P1505" s="88"/>
      <c r="Q1505" s="88"/>
      <c r="R1505" s="88"/>
      <c r="S1505" s="88"/>
    </row>
    <row r="1506" spans="1:19" s="87" customFormat="1" ht="12.75" x14ac:dyDescent="0.2">
      <c r="A1506" s="51"/>
      <c r="L1506" s="88"/>
      <c r="M1506" s="88"/>
      <c r="N1506" s="88"/>
      <c r="O1506" s="88"/>
      <c r="P1506" s="88"/>
      <c r="Q1506" s="88"/>
      <c r="R1506" s="88"/>
      <c r="S1506" s="88"/>
    </row>
    <row r="1507" spans="1:19" s="87" customFormat="1" ht="12.75" x14ac:dyDescent="0.2">
      <c r="A1507" s="51"/>
      <c r="L1507" s="88"/>
      <c r="M1507" s="88"/>
      <c r="N1507" s="88"/>
      <c r="O1507" s="88"/>
      <c r="P1507" s="88"/>
      <c r="Q1507" s="88"/>
      <c r="R1507" s="88"/>
      <c r="S1507" s="88"/>
    </row>
    <row r="1508" spans="1:19" s="87" customFormat="1" ht="12.75" x14ac:dyDescent="0.2">
      <c r="A1508" s="51"/>
      <c r="L1508" s="88"/>
      <c r="M1508" s="88"/>
      <c r="N1508" s="88"/>
      <c r="O1508" s="88"/>
      <c r="P1508" s="88"/>
      <c r="Q1508" s="88"/>
      <c r="R1508" s="88"/>
      <c r="S1508" s="88"/>
    </row>
    <row r="1509" spans="1:19" s="87" customFormat="1" ht="12.75" x14ac:dyDescent="0.2">
      <c r="A1509" s="51"/>
      <c r="L1509" s="88"/>
      <c r="M1509" s="88"/>
      <c r="N1509" s="88"/>
      <c r="O1509" s="88"/>
      <c r="P1509" s="88"/>
      <c r="Q1509" s="88"/>
      <c r="R1509" s="88"/>
      <c r="S1509" s="88"/>
    </row>
    <row r="1510" spans="1:19" s="87" customFormat="1" ht="12.75" x14ac:dyDescent="0.2">
      <c r="A1510" s="51"/>
      <c r="L1510" s="88"/>
      <c r="M1510" s="88"/>
      <c r="N1510" s="88"/>
      <c r="O1510" s="88"/>
      <c r="P1510" s="88"/>
      <c r="Q1510" s="88"/>
      <c r="R1510" s="88"/>
      <c r="S1510" s="88"/>
    </row>
    <row r="1511" spans="1:19" s="87" customFormat="1" ht="12.75" x14ac:dyDescent="0.2">
      <c r="A1511" s="51"/>
      <c r="L1511" s="88"/>
      <c r="M1511" s="88"/>
      <c r="N1511" s="88"/>
      <c r="O1511" s="88"/>
      <c r="P1511" s="88"/>
      <c r="Q1511" s="88"/>
      <c r="R1511" s="88"/>
      <c r="S1511" s="88"/>
    </row>
    <row r="1512" spans="1:19" s="87" customFormat="1" ht="12.75" x14ac:dyDescent="0.2">
      <c r="A1512" s="51"/>
      <c r="L1512" s="88"/>
      <c r="M1512" s="88"/>
      <c r="N1512" s="88"/>
      <c r="O1512" s="88"/>
      <c r="P1512" s="88"/>
      <c r="Q1512" s="88"/>
      <c r="R1512" s="88"/>
      <c r="S1512" s="88"/>
    </row>
    <row r="1513" spans="1:19" s="87" customFormat="1" ht="12.75" x14ac:dyDescent="0.2">
      <c r="A1513" s="51"/>
      <c r="L1513" s="88"/>
      <c r="M1513" s="88"/>
      <c r="N1513" s="88"/>
      <c r="O1513" s="88"/>
      <c r="P1513" s="88"/>
      <c r="Q1513" s="88"/>
      <c r="R1513" s="88"/>
      <c r="S1513" s="88"/>
    </row>
    <row r="1514" spans="1:19" s="87" customFormat="1" ht="12.75" x14ac:dyDescent="0.2">
      <c r="A1514" s="51"/>
      <c r="L1514" s="88"/>
      <c r="M1514" s="88"/>
      <c r="N1514" s="88"/>
      <c r="O1514" s="88"/>
      <c r="P1514" s="88"/>
      <c r="Q1514" s="88"/>
      <c r="R1514" s="88"/>
      <c r="S1514" s="88"/>
    </row>
    <row r="1515" spans="1:19" s="87" customFormat="1" ht="12.75" x14ac:dyDescent="0.2">
      <c r="A1515" s="51"/>
      <c r="L1515" s="88"/>
      <c r="M1515" s="88"/>
      <c r="N1515" s="88"/>
      <c r="O1515" s="88"/>
      <c r="P1515" s="88"/>
      <c r="Q1515" s="88"/>
      <c r="R1515" s="88"/>
      <c r="S1515" s="88"/>
    </row>
    <row r="1516" spans="1:19" s="87" customFormat="1" ht="12.75" x14ac:dyDescent="0.2">
      <c r="A1516" s="51"/>
      <c r="L1516" s="88"/>
      <c r="M1516" s="88"/>
      <c r="N1516" s="88"/>
      <c r="O1516" s="88"/>
      <c r="P1516" s="88"/>
      <c r="Q1516" s="88"/>
      <c r="R1516" s="88"/>
      <c r="S1516" s="88"/>
    </row>
    <row r="1517" spans="1:19" s="87" customFormat="1" ht="12.75" x14ac:dyDescent="0.2">
      <c r="A1517" s="51"/>
      <c r="L1517" s="88"/>
      <c r="M1517" s="88"/>
      <c r="N1517" s="88"/>
      <c r="O1517" s="88"/>
      <c r="P1517" s="88"/>
      <c r="Q1517" s="88"/>
      <c r="R1517" s="88"/>
      <c r="S1517" s="88"/>
    </row>
    <row r="1518" spans="1:19" s="87" customFormat="1" ht="12.75" x14ac:dyDescent="0.2">
      <c r="A1518" s="51"/>
      <c r="L1518" s="88"/>
      <c r="M1518" s="88"/>
      <c r="N1518" s="88"/>
      <c r="O1518" s="88"/>
      <c r="P1518" s="88"/>
      <c r="Q1518" s="88"/>
      <c r="R1518" s="88"/>
      <c r="S1518" s="88"/>
    </row>
    <row r="1519" spans="1:19" s="87" customFormat="1" ht="12.75" x14ac:dyDescent="0.2">
      <c r="A1519" s="51"/>
      <c r="L1519" s="88"/>
      <c r="M1519" s="88"/>
      <c r="N1519" s="88"/>
      <c r="O1519" s="88"/>
      <c r="P1519" s="88"/>
      <c r="Q1519" s="88"/>
      <c r="R1519" s="88"/>
      <c r="S1519" s="88"/>
    </row>
    <row r="1520" spans="1:19" s="87" customFormat="1" ht="12.75" x14ac:dyDescent="0.2">
      <c r="A1520" s="51"/>
      <c r="L1520" s="88"/>
      <c r="M1520" s="88"/>
      <c r="N1520" s="88"/>
      <c r="O1520" s="88"/>
      <c r="P1520" s="88"/>
      <c r="Q1520" s="88"/>
      <c r="R1520" s="88"/>
      <c r="S1520" s="88"/>
    </row>
    <row r="1521" spans="1:19" s="87" customFormat="1" ht="12.75" x14ac:dyDescent="0.2">
      <c r="A1521" s="51"/>
      <c r="L1521" s="88"/>
      <c r="M1521" s="88"/>
      <c r="N1521" s="88"/>
      <c r="O1521" s="88"/>
      <c r="P1521" s="88"/>
      <c r="Q1521" s="88"/>
      <c r="R1521" s="88"/>
      <c r="S1521" s="88"/>
    </row>
    <row r="1522" spans="1:19" s="87" customFormat="1" ht="12.75" x14ac:dyDescent="0.2">
      <c r="A1522" s="51"/>
      <c r="L1522" s="88"/>
      <c r="M1522" s="88"/>
      <c r="N1522" s="88"/>
      <c r="O1522" s="88"/>
      <c r="P1522" s="88"/>
      <c r="Q1522" s="88"/>
      <c r="R1522" s="88"/>
      <c r="S1522" s="88"/>
    </row>
    <row r="1523" spans="1:19" s="87" customFormat="1" ht="12.75" x14ac:dyDescent="0.2">
      <c r="A1523" s="51"/>
      <c r="L1523" s="88"/>
      <c r="M1523" s="88"/>
      <c r="N1523" s="88"/>
      <c r="O1523" s="88"/>
      <c r="P1523" s="88"/>
      <c r="Q1523" s="88"/>
      <c r="R1523" s="88"/>
      <c r="S1523" s="88"/>
    </row>
    <row r="1524" spans="1:19" s="87" customFormat="1" ht="12.75" x14ac:dyDescent="0.2">
      <c r="A1524" s="51"/>
      <c r="L1524" s="88"/>
      <c r="M1524" s="88"/>
      <c r="N1524" s="88"/>
      <c r="O1524" s="88"/>
      <c r="P1524" s="88"/>
      <c r="Q1524" s="88"/>
      <c r="R1524" s="88"/>
      <c r="S1524" s="88"/>
    </row>
    <row r="1525" spans="1:19" s="87" customFormat="1" ht="12.75" x14ac:dyDescent="0.2">
      <c r="A1525" s="51"/>
      <c r="L1525" s="88"/>
      <c r="M1525" s="88"/>
      <c r="N1525" s="88"/>
      <c r="O1525" s="88"/>
      <c r="P1525" s="88"/>
      <c r="Q1525" s="88"/>
      <c r="R1525" s="88"/>
      <c r="S1525" s="88"/>
    </row>
    <row r="1526" spans="1:19" s="87" customFormat="1" ht="12.75" x14ac:dyDescent="0.2">
      <c r="A1526" s="51"/>
      <c r="L1526" s="88"/>
      <c r="M1526" s="88"/>
      <c r="N1526" s="88"/>
      <c r="O1526" s="88"/>
      <c r="P1526" s="88"/>
      <c r="Q1526" s="88"/>
      <c r="R1526" s="88"/>
      <c r="S1526" s="88"/>
    </row>
    <row r="1527" spans="1:19" s="87" customFormat="1" ht="12.75" x14ac:dyDescent="0.2">
      <c r="A1527" s="51"/>
      <c r="L1527" s="88"/>
      <c r="M1527" s="88"/>
      <c r="N1527" s="88"/>
      <c r="O1527" s="88"/>
      <c r="P1527" s="88"/>
      <c r="Q1527" s="88"/>
      <c r="R1527" s="88"/>
      <c r="S1527" s="88"/>
    </row>
    <row r="1528" spans="1:19" s="87" customFormat="1" ht="12.75" x14ac:dyDescent="0.2">
      <c r="A1528" s="51"/>
      <c r="L1528" s="88"/>
      <c r="M1528" s="88"/>
      <c r="N1528" s="88"/>
      <c r="O1528" s="88"/>
      <c r="P1528" s="88"/>
      <c r="Q1528" s="88"/>
      <c r="R1528" s="88"/>
      <c r="S1528" s="88"/>
    </row>
    <row r="1529" spans="1:19" s="87" customFormat="1" ht="12.75" x14ac:dyDescent="0.2">
      <c r="A1529" s="51"/>
      <c r="L1529" s="88"/>
      <c r="M1529" s="88"/>
      <c r="N1529" s="88"/>
      <c r="O1529" s="88"/>
      <c r="P1529" s="88"/>
      <c r="Q1529" s="88"/>
      <c r="R1529" s="88"/>
      <c r="S1529" s="88"/>
    </row>
    <row r="1530" spans="1:19" s="87" customFormat="1" ht="12.75" x14ac:dyDescent="0.2">
      <c r="A1530" s="51"/>
      <c r="L1530" s="88"/>
      <c r="M1530" s="88"/>
      <c r="N1530" s="88"/>
      <c r="O1530" s="88"/>
      <c r="P1530" s="88"/>
      <c r="Q1530" s="88"/>
      <c r="R1530" s="88"/>
      <c r="S1530" s="88"/>
    </row>
    <row r="1531" spans="1:19" s="87" customFormat="1" ht="12.75" x14ac:dyDescent="0.2">
      <c r="A1531" s="51"/>
      <c r="L1531" s="88"/>
      <c r="M1531" s="88"/>
      <c r="N1531" s="88"/>
      <c r="O1531" s="88"/>
      <c r="P1531" s="88"/>
      <c r="Q1531" s="88"/>
      <c r="R1531" s="88"/>
      <c r="S1531" s="88"/>
    </row>
    <row r="1532" spans="1:19" s="87" customFormat="1" ht="12.75" x14ac:dyDescent="0.2">
      <c r="A1532" s="51"/>
      <c r="L1532" s="88"/>
      <c r="M1532" s="88"/>
      <c r="N1532" s="88"/>
      <c r="O1532" s="88"/>
      <c r="P1532" s="88"/>
      <c r="Q1532" s="88"/>
      <c r="R1532" s="88"/>
      <c r="S1532" s="88"/>
    </row>
  </sheetData>
  <mergeCells count="5">
    <mergeCell ref="A3:M3"/>
    <mergeCell ref="A4:M4"/>
    <mergeCell ref="A5:M5"/>
    <mergeCell ref="A6:M6"/>
    <mergeCell ref="A7:M7"/>
  </mergeCells>
  <printOptions horizontalCentered="1"/>
  <pageMargins left="0.2" right="0.2" top="0.5" bottom="0.5" header="0" footer="0"/>
  <pageSetup paperSize="9" scale="65" orientation="landscape" r:id="rId1"/>
  <headerFooter>
    <oddFooter>&amp;L&amp;1#&amp;"Calibri"&amp;10&amp;K000000Internal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BP</vt:lpstr>
      <vt:lpstr>DRE</vt:lpstr>
      <vt:lpstr>Gerencial</vt:lpstr>
      <vt:lpstr>BP!Print_Area</vt:lpstr>
      <vt:lpstr>DRE!Print_Area</vt:lpstr>
      <vt:lpstr>Gerencial!Print_Area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amorimro</dc:creator>
  <cp:lastModifiedBy>amorimro</cp:lastModifiedBy>
  <dcterms:created xsi:type="dcterms:W3CDTF">2021-12-17T16:42:44Z</dcterms:created>
  <dcterms:modified xsi:type="dcterms:W3CDTF">2021-12-17T16:43:23Z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dfde47-f100-441b-b584-049a7fefba8a_Enabled">
    <vt:lpwstr>true</vt:lpwstr>
  </property>
  <property fmtid="{D5CDD505-2E9C-101B-9397-08002B2CF9AE}" pid="3" name="MSIP_Label_38dfde47-f100-441b-b584-049a7fefba8a_SetDate">
    <vt:lpwstr>2021-12-17T16:43:21Z</vt:lpwstr>
  </property>
  <property fmtid="{D5CDD505-2E9C-101B-9397-08002B2CF9AE}" pid="4" name="MSIP_Label_38dfde47-f100-441b-b584-049a7fefba8a_Method">
    <vt:lpwstr>Standard</vt:lpwstr>
  </property>
  <property fmtid="{D5CDD505-2E9C-101B-9397-08002B2CF9AE}" pid="5" name="MSIP_Label_38dfde47-f100-441b-b584-049a7fefba8a_Name">
    <vt:lpwstr>38dfde47-f100-441b-b584-049a7fefba8a</vt:lpwstr>
  </property>
  <property fmtid="{D5CDD505-2E9C-101B-9397-08002B2CF9AE}" pid="6" name="MSIP_Label_38dfde47-f100-441b-b584-049a7fefba8a_SiteId">
    <vt:lpwstr>16e7cf3f-6af4-4e76-941e-aecafb9704e9</vt:lpwstr>
  </property>
  <property fmtid="{D5CDD505-2E9C-101B-9397-08002B2CF9AE}" pid="7" name="MSIP_Label_38dfde47-f100-441b-b584-049a7fefba8a_ActionId">
    <vt:lpwstr>baa4bff3-6a34-4909-a784-e9fc5fa57126</vt:lpwstr>
  </property>
  <property fmtid="{D5CDD505-2E9C-101B-9397-08002B2CF9AE}" pid="8" name="MSIP_Label_38dfde47-f100-441b-b584-049a7fefba8a_ContentBits">
    <vt:lpwstr>2</vt:lpwstr>
  </property>
</Properties>
</file>